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fileSharing readOnlyRecommended="1" userName="Microsoft Office User" algorithmName="SHA-512" hashValue="Y0g0p/FNBpnz7sd7sFSNbdrIBXWXCKxEO1kuywnL/tRcl1Gy0QJOdbgX6WQhk+unvnljHTbi176XJc92Fvx7sg==" saltValue="Md92NHVvEbtUYJ8R2MYttA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venpanthofer/Library/Mobile Documents/com~apple~CloudDocs/mgv/Publikationen/2021 Seelenfeld/Abbildungen/"/>
    </mc:Choice>
  </mc:AlternateContent>
  <xr:revisionPtr revIDLastSave="0" documentId="13_ncr:1_{96894A0E-99D9-6647-A61E-6A79D4126498}" xr6:coauthVersionLast="47" xr6:coauthVersionMax="47" xr10:uidLastSave="{00000000-0000-0000-0000-000000000000}"/>
  <bookViews>
    <workbookView xWindow="8040" yWindow="460" windowWidth="24620" windowHeight="26500" xr2:uid="{00000000-000D-0000-FFFF-FFFF00000000}"/>
  </bookViews>
  <sheets>
    <sheet name="07.12.1924" sheetId="5" r:id="rId1"/>
    <sheet name="RP 1WG 29.03.1925" sheetId="7" r:id="rId2"/>
    <sheet name="RP 2WG 26.04.1925" sheetId="8" r:id="rId3"/>
    <sheet name="20.05.1928" sheetId="6" r:id="rId4"/>
    <sheet name="14.09.1930" sheetId="1" r:id="rId5"/>
    <sheet name="RP 1WG 13.03.1932" sheetId="9" r:id="rId6"/>
    <sheet name="RP 2WG 10.04.1932" sheetId="10" r:id="rId7"/>
    <sheet name="31.07.1932" sheetId="2" r:id="rId8"/>
    <sheet name="06.11.1932" sheetId="3" r:id="rId9"/>
    <sheet name="05.03.1933" sheetId="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5" i="10" l="1"/>
  <c r="E95" i="10"/>
  <c r="C95" i="10"/>
  <c r="D81" i="10"/>
  <c r="E81" i="10"/>
  <c r="C81" i="10"/>
  <c r="D70" i="10"/>
  <c r="E70" i="10"/>
  <c r="C70" i="10"/>
  <c r="E46" i="10"/>
  <c r="D46" i="10"/>
  <c r="C46" i="10"/>
  <c r="D35" i="10"/>
  <c r="E35" i="10"/>
  <c r="C35" i="10"/>
  <c r="D25" i="10"/>
  <c r="E25" i="10"/>
  <c r="C25" i="10"/>
  <c r="D102" i="9"/>
  <c r="E102" i="9"/>
  <c r="F102" i="9"/>
  <c r="G102" i="9"/>
  <c r="C102" i="9"/>
  <c r="D95" i="9"/>
  <c r="E95" i="9"/>
  <c r="F95" i="9"/>
  <c r="G95" i="9"/>
  <c r="C95" i="9"/>
  <c r="D71" i="9"/>
  <c r="E71" i="9"/>
  <c r="F71" i="9"/>
  <c r="G71" i="9"/>
  <c r="C71" i="9"/>
  <c r="D57" i="9"/>
  <c r="E57" i="9"/>
  <c r="F57" i="9"/>
  <c r="G57" i="9"/>
  <c r="C57" i="9"/>
  <c r="D46" i="9"/>
  <c r="E46" i="9"/>
  <c r="F46" i="9"/>
  <c r="G46" i="9"/>
  <c r="C46" i="9"/>
  <c r="D35" i="9"/>
  <c r="E35" i="9"/>
  <c r="F35" i="9"/>
  <c r="G35" i="9"/>
  <c r="C35" i="9"/>
  <c r="C25" i="9"/>
  <c r="D96" i="7"/>
  <c r="E96" i="7"/>
  <c r="F96" i="7"/>
  <c r="G96" i="7"/>
  <c r="H96" i="7"/>
  <c r="I96" i="7"/>
  <c r="C96" i="7"/>
  <c r="D86" i="7"/>
  <c r="E86" i="7"/>
  <c r="F86" i="7"/>
  <c r="G86" i="7"/>
  <c r="H86" i="7"/>
  <c r="I86" i="7"/>
  <c r="C86" i="7"/>
  <c r="D74" i="7"/>
  <c r="E74" i="7"/>
  <c r="F74" i="7"/>
  <c r="G74" i="7"/>
  <c r="H74" i="7"/>
  <c r="I74" i="7"/>
  <c r="C74" i="7"/>
  <c r="D67" i="7"/>
  <c r="E67" i="7"/>
  <c r="F67" i="7"/>
  <c r="G67" i="7"/>
  <c r="H67" i="7"/>
  <c r="I67" i="7"/>
  <c r="C67" i="7"/>
  <c r="D44" i="7"/>
  <c r="E44" i="7"/>
  <c r="F44" i="7"/>
  <c r="G44" i="7"/>
  <c r="H44" i="7"/>
  <c r="I44" i="7"/>
  <c r="C44" i="7"/>
  <c r="D29" i="7"/>
  <c r="E29" i="7"/>
  <c r="F29" i="7"/>
  <c r="G29" i="7"/>
  <c r="H29" i="7"/>
  <c r="I29" i="7"/>
  <c r="C29" i="7"/>
  <c r="D18" i="7"/>
  <c r="E18" i="7"/>
  <c r="F18" i="7"/>
  <c r="G18" i="7"/>
  <c r="H18" i="7"/>
  <c r="I18" i="7"/>
  <c r="C18" i="7"/>
  <c r="D104" i="6"/>
  <c r="E104" i="6"/>
  <c r="F104" i="6"/>
  <c r="G104" i="6"/>
  <c r="H104" i="6"/>
  <c r="I104" i="6"/>
  <c r="J104" i="6"/>
  <c r="K104" i="6"/>
  <c r="L104" i="6"/>
  <c r="M104" i="6"/>
  <c r="N104" i="6"/>
  <c r="O104" i="6"/>
  <c r="C104" i="6"/>
  <c r="D97" i="6"/>
  <c r="E97" i="6"/>
  <c r="F97" i="6"/>
  <c r="G97" i="6"/>
  <c r="H97" i="6"/>
  <c r="I97" i="6"/>
  <c r="J97" i="6"/>
  <c r="K97" i="6"/>
  <c r="L97" i="6"/>
  <c r="M97" i="6"/>
  <c r="N97" i="6"/>
  <c r="O97" i="6"/>
  <c r="C97" i="6"/>
  <c r="D85" i="6"/>
  <c r="E85" i="6"/>
  <c r="F85" i="6"/>
  <c r="G85" i="6"/>
  <c r="H85" i="6"/>
  <c r="I85" i="6"/>
  <c r="J85" i="6"/>
  <c r="K85" i="6"/>
  <c r="L85" i="6"/>
  <c r="M85" i="6"/>
  <c r="N85" i="6"/>
  <c r="O85" i="6"/>
  <c r="C85" i="6"/>
  <c r="D73" i="6"/>
  <c r="E73" i="6"/>
  <c r="F73" i="6"/>
  <c r="G73" i="6"/>
  <c r="H73" i="6"/>
  <c r="I73" i="6"/>
  <c r="J73" i="6"/>
  <c r="K73" i="6"/>
  <c r="L73" i="6"/>
  <c r="M73" i="6"/>
  <c r="N73" i="6"/>
  <c r="O73" i="6"/>
  <c r="C73" i="6"/>
  <c r="D59" i="6"/>
  <c r="E59" i="6"/>
  <c r="F59" i="6"/>
  <c r="G59" i="6"/>
  <c r="H59" i="6"/>
  <c r="I59" i="6"/>
  <c r="J59" i="6"/>
  <c r="K59" i="6"/>
  <c r="L59" i="6"/>
  <c r="M59" i="6"/>
  <c r="N59" i="6"/>
  <c r="O59" i="6"/>
  <c r="C59" i="6"/>
  <c r="D35" i="6"/>
  <c r="E35" i="6"/>
  <c r="F35" i="6"/>
  <c r="G35" i="6"/>
  <c r="H35" i="6"/>
  <c r="I35" i="6"/>
  <c r="J35" i="6"/>
  <c r="K35" i="6"/>
  <c r="L35" i="6"/>
  <c r="M35" i="6"/>
  <c r="N35" i="6"/>
  <c r="O35" i="6"/>
  <c r="C35" i="6"/>
  <c r="D24" i="6"/>
  <c r="E24" i="6"/>
  <c r="F24" i="6"/>
  <c r="G24" i="6"/>
  <c r="H24" i="6"/>
  <c r="I24" i="6"/>
  <c r="J24" i="6"/>
  <c r="K24" i="6"/>
  <c r="L24" i="6"/>
  <c r="M24" i="6"/>
  <c r="N24" i="6"/>
  <c r="O24" i="6"/>
  <c r="C24" i="6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N27" i="5"/>
  <c r="I27" i="5"/>
  <c r="H27" i="5"/>
  <c r="E27" i="5"/>
  <c r="S27" i="5"/>
  <c r="T27" i="5"/>
  <c r="D27" i="5"/>
  <c r="F27" i="5"/>
  <c r="G27" i="5"/>
  <c r="J27" i="5"/>
  <c r="K27" i="5"/>
  <c r="L27" i="5"/>
  <c r="M27" i="5"/>
  <c r="O27" i="5"/>
  <c r="P27" i="5"/>
  <c r="Q27" i="5"/>
  <c r="R27" i="5"/>
  <c r="C111" i="5"/>
  <c r="C86" i="5"/>
  <c r="C78" i="5"/>
  <c r="C63" i="5"/>
  <c r="C51" i="5"/>
  <c r="C39" i="5"/>
  <c r="C27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D120" i="4"/>
  <c r="E120" i="4"/>
  <c r="F120" i="4"/>
  <c r="G120" i="4"/>
  <c r="H120" i="4"/>
  <c r="I120" i="4"/>
  <c r="J120" i="4"/>
  <c r="C120" i="4"/>
  <c r="D111" i="4"/>
  <c r="E111" i="4"/>
  <c r="F111" i="4"/>
  <c r="G111" i="4"/>
  <c r="H111" i="4"/>
  <c r="I111" i="4"/>
  <c r="J111" i="4"/>
  <c r="C111" i="4"/>
  <c r="D97" i="4"/>
  <c r="E97" i="4"/>
  <c r="F97" i="4"/>
  <c r="G97" i="4"/>
  <c r="H97" i="4"/>
  <c r="I97" i="4"/>
  <c r="J97" i="4"/>
  <c r="C97" i="4"/>
  <c r="D82" i="4"/>
  <c r="E82" i="4"/>
  <c r="F82" i="4"/>
  <c r="G82" i="4"/>
  <c r="H82" i="4"/>
  <c r="I82" i="4"/>
  <c r="J82" i="4"/>
  <c r="C82" i="4"/>
  <c r="D66" i="4"/>
  <c r="E66" i="4"/>
  <c r="F66" i="4"/>
  <c r="G66" i="4"/>
  <c r="H66" i="4"/>
  <c r="I66" i="4"/>
  <c r="J66" i="4"/>
  <c r="C66" i="4"/>
  <c r="D39" i="4"/>
  <c r="E39" i="4"/>
  <c r="F39" i="4"/>
  <c r="G39" i="4"/>
  <c r="H39" i="4"/>
  <c r="I39" i="4"/>
  <c r="J39" i="4"/>
  <c r="C39" i="4"/>
  <c r="D26" i="4"/>
  <c r="E26" i="4"/>
  <c r="F26" i="4"/>
  <c r="G26" i="4"/>
  <c r="H26" i="4"/>
  <c r="I26" i="4"/>
  <c r="J26" i="4"/>
  <c r="C26" i="4"/>
  <c r="D121" i="3"/>
  <c r="E121" i="3"/>
  <c r="F121" i="3"/>
  <c r="G121" i="3"/>
  <c r="H121" i="3"/>
  <c r="I121" i="3"/>
  <c r="J121" i="3"/>
  <c r="K121" i="3"/>
  <c r="L121" i="3"/>
  <c r="C121" i="3"/>
  <c r="D112" i="3"/>
  <c r="E112" i="3"/>
  <c r="F112" i="3"/>
  <c r="G112" i="3"/>
  <c r="H112" i="3"/>
  <c r="I112" i="3"/>
  <c r="J112" i="3"/>
  <c r="K112" i="3"/>
  <c r="L112" i="3"/>
  <c r="C112" i="3"/>
  <c r="D98" i="3"/>
  <c r="E98" i="3"/>
  <c r="F98" i="3"/>
  <c r="G98" i="3"/>
  <c r="H98" i="3"/>
  <c r="I98" i="3"/>
  <c r="J98" i="3"/>
  <c r="K98" i="3"/>
  <c r="L98" i="3"/>
  <c r="C98" i="3"/>
  <c r="D83" i="3"/>
  <c r="E83" i="3"/>
  <c r="F83" i="3"/>
  <c r="G83" i="3"/>
  <c r="H83" i="3"/>
  <c r="I83" i="3"/>
  <c r="J83" i="3"/>
  <c r="K83" i="3"/>
  <c r="L83" i="3"/>
  <c r="C83" i="3"/>
  <c r="D67" i="3"/>
  <c r="E67" i="3"/>
  <c r="F67" i="3"/>
  <c r="G67" i="3"/>
  <c r="H67" i="3"/>
  <c r="I67" i="3"/>
  <c r="J67" i="3"/>
  <c r="K67" i="3"/>
  <c r="L67" i="3"/>
  <c r="C67" i="3"/>
  <c r="D40" i="3"/>
  <c r="E40" i="3"/>
  <c r="F40" i="3"/>
  <c r="G40" i="3"/>
  <c r="H40" i="3"/>
  <c r="I40" i="3"/>
  <c r="J40" i="3"/>
  <c r="K40" i="3"/>
  <c r="L40" i="3"/>
  <c r="C40" i="3"/>
  <c r="D27" i="3"/>
  <c r="E27" i="3"/>
  <c r="F27" i="3"/>
  <c r="G27" i="3"/>
  <c r="H27" i="3"/>
  <c r="I27" i="3"/>
  <c r="J27" i="3"/>
  <c r="K27" i="3"/>
  <c r="L27" i="3"/>
  <c r="M27" i="3"/>
  <c r="C27" i="3"/>
  <c r="D119" i="2"/>
  <c r="E119" i="2"/>
  <c r="F119" i="2"/>
  <c r="G119" i="2"/>
  <c r="H119" i="2"/>
  <c r="I119" i="2"/>
  <c r="J119" i="2"/>
  <c r="K119" i="2"/>
  <c r="L119" i="2"/>
  <c r="M119" i="2"/>
  <c r="N119" i="2"/>
  <c r="C119" i="2"/>
  <c r="D110" i="2"/>
  <c r="E110" i="2"/>
  <c r="F110" i="2"/>
  <c r="G110" i="2"/>
  <c r="H110" i="2"/>
  <c r="I110" i="2"/>
  <c r="J110" i="2"/>
  <c r="K110" i="2"/>
  <c r="L110" i="2"/>
  <c r="M110" i="2"/>
  <c r="N110" i="2"/>
  <c r="C110" i="2"/>
  <c r="D96" i="2"/>
  <c r="E96" i="2"/>
  <c r="F96" i="2"/>
  <c r="G96" i="2"/>
  <c r="H96" i="2"/>
  <c r="I96" i="2"/>
  <c r="J96" i="2"/>
  <c r="K96" i="2"/>
  <c r="L96" i="2"/>
  <c r="M96" i="2"/>
  <c r="N96" i="2"/>
  <c r="C96" i="2"/>
  <c r="D81" i="2"/>
  <c r="E81" i="2"/>
  <c r="F81" i="2"/>
  <c r="G81" i="2"/>
  <c r="H81" i="2"/>
  <c r="I81" i="2"/>
  <c r="J81" i="2"/>
  <c r="K81" i="2"/>
  <c r="L81" i="2"/>
  <c r="M81" i="2"/>
  <c r="N81" i="2"/>
  <c r="C81" i="2"/>
  <c r="D66" i="2"/>
  <c r="E66" i="2"/>
  <c r="F66" i="2"/>
  <c r="G66" i="2"/>
  <c r="H66" i="2"/>
  <c r="I66" i="2"/>
  <c r="J66" i="2"/>
  <c r="K66" i="2"/>
  <c r="L66" i="2"/>
  <c r="M66" i="2"/>
  <c r="N66" i="2"/>
  <c r="C66" i="2"/>
  <c r="D28" i="2"/>
  <c r="E28" i="2"/>
  <c r="F28" i="2"/>
  <c r="G28" i="2"/>
  <c r="H28" i="2"/>
  <c r="I28" i="2"/>
  <c r="J28" i="2"/>
  <c r="K28" i="2"/>
  <c r="L28" i="2"/>
  <c r="M28" i="2"/>
  <c r="N28" i="2"/>
  <c r="C28" i="2"/>
  <c r="M40" i="2"/>
  <c r="L40" i="2"/>
  <c r="K40" i="2"/>
  <c r="J40" i="2"/>
  <c r="I40" i="2"/>
  <c r="H40" i="2"/>
  <c r="G40" i="2"/>
  <c r="F40" i="2"/>
  <c r="E40" i="2"/>
  <c r="D40" i="2"/>
  <c r="C40" i="2"/>
  <c r="N114" i="1"/>
  <c r="L114" i="1"/>
  <c r="K114" i="1"/>
  <c r="J114" i="1"/>
  <c r="I114" i="1"/>
  <c r="H114" i="1"/>
  <c r="G114" i="1"/>
  <c r="F114" i="1"/>
  <c r="D114" i="1"/>
  <c r="C114" i="1"/>
  <c r="Q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O94" i="1"/>
  <c r="N94" i="1"/>
  <c r="L94" i="1"/>
  <c r="K94" i="1"/>
  <c r="J94" i="1"/>
  <c r="I94" i="1"/>
  <c r="H94" i="1"/>
  <c r="G94" i="1"/>
  <c r="F94" i="1"/>
  <c r="E94" i="1"/>
  <c r="D94" i="1"/>
  <c r="C94" i="1"/>
  <c r="Q80" i="1"/>
  <c r="O80" i="1"/>
  <c r="N80" i="1"/>
  <c r="L80" i="1"/>
  <c r="K80" i="1"/>
  <c r="J80" i="1"/>
  <c r="I80" i="1"/>
  <c r="H80" i="1"/>
  <c r="G80" i="1"/>
  <c r="F80" i="1"/>
  <c r="E80" i="1"/>
  <c r="D80" i="1"/>
  <c r="C80" i="1"/>
  <c r="Q65" i="1"/>
  <c r="Q66" i="1" s="1"/>
  <c r="P65" i="1"/>
  <c r="P66" i="1" s="1"/>
  <c r="O65" i="1"/>
  <c r="O66" i="1" s="1"/>
  <c r="N65" i="1"/>
  <c r="N66" i="1" s="1"/>
  <c r="M65" i="1"/>
  <c r="M66" i="1" s="1"/>
  <c r="L65" i="1"/>
  <c r="L66" i="1" s="1"/>
  <c r="K65" i="1"/>
  <c r="K66" i="1" s="1"/>
  <c r="J65" i="1"/>
  <c r="J66" i="1" s="1"/>
  <c r="I65" i="1"/>
  <c r="I66" i="1" s="1"/>
  <c r="H65" i="1"/>
  <c r="H66" i="1" s="1"/>
  <c r="G65" i="1"/>
  <c r="G66" i="1" s="1"/>
  <c r="F65" i="1"/>
  <c r="F66" i="1" s="1"/>
  <c r="E65" i="1"/>
  <c r="E66" i="1" s="1"/>
  <c r="D65" i="1"/>
  <c r="D66" i="1" s="1"/>
  <c r="C65" i="1"/>
  <c r="C66" i="1" s="1"/>
  <c r="O39" i="1"/>
  <c r="N39" i="1"/>
  <c r="L39" i="1"/>
  <c r="K39" i="1"/>
  <c r="J39" i="1"/>
  <c r="I39" i="1"/>
  <c r="H39" i="1"/>
  <c r="G39" i="1"/>
  <c r="F39" i="1"/>
  <c r="E39" i="1"/>
  <c r="D39" i="1"/>
  <c r="C39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</calcChain>
</file>

<file path=xl/sharedStrings.xml><?xml version="1.0" encoding="utf-8"?>
<sst xmlns="http://schemas.openxmlformats.org/spreadsheetml/2006/main" count="1116" uniqueCount="213">
  <si>
    <t>SPD</t>
  </si>
  <si>
    <t>DNVP</t>
  </si>
  <si>
    <t>Zentrum</t>
  </si>
  <si>
    <t>KPD</t>
  </si>
  <si>
    <t>DVP</t>
  </si>
  <si>
    <t>Staatspartei</t>
  </si>
  <si>
    <t>NSDAP</t>
  </si>
  <si>
    <t>Volksrechtspartei</t>
  </si>
  <si>
    <t>Landbund</t>
  </si>
  <si>
    <t>Hausberge 1</t>
  </si>
  <si>
    <t>Amt Hausberge</t>
  </si>
  <si>
    <t>Vennebeck</t>
  </si>
  <si>
    <t>Veltheim</t>
  </si>
  <si>
    <t>Meißen</t>
  </si>
  <si>
    <t>Polen</t>
  </si>
  <si>
    <t>Uffeln</t>
  </si>
  <si>
    <t>Nammen</t>
  </si>
  <si>
    <t>Möllbergen</t>
  </si>
  <si>
    <t>Lohfeld</t>
  </si>
  <si>
    <t>Lerbeck</t>
  </si>
  <si>
    <t>Eisbergen</t>
  </si>
  <si>
    <t>Kleinenbremen</t>
  </si>
  <si>
    <t>Neesen</t>
  </si>
  <si>
    <t>Holzhausen I</t>
  </si>
  <si>
    <t>Holzhausen 1</t>
  </si>
  <si>
    <t>Wülpke</t>
  </si>
  <si>
    <t>Holtrup</t>
  </si>
  <si>
    <t>Costedt</t>
  </si>
  <si>
    <t>Zwischensumme</t>
  </si>
  <si>
    <t>Hausberge</t>
  </si>
  <si>
    <t>Dützen</t>
  </si>
  <si>
    <t>Amt Dützen</t>
  </si>
  <si>
    <t>Bölhorst</t>
  </si>
  <si>
    <t>Barkhausen</t>
  </si>
  <si>
    <t>Häverstedt</t>
  </si>
  <si>
    <t>Rothenuffeln</t>
  </si>
  <si>
    <t>Haddenhausen</t>
  </si>
  <si>
    <t>Oberlübbe</t>
  </si>
  <si>
    <t>Unterlübbe</t>
  </si>
  <si>
    <t>Windheim</t>
  </si>
  <si>
    <t>Amt Windheim</t>
  </si>
  <si>
    <t>Radikale Staatspartei</t>
  </si>
  <si>
    <t>Aminghausen</t>
  </si>
  <si>
    <t>Dankersen</t>
  </si>
  <si>
    <t>Leteln</t>
  </si>
  <si>
    <t>Wietersheim</t>
  </si>
  <si>
    <t>Frille</t>
  </si>
  <si>
    <t>Seelenfeld</t>
  </si>
  <si>
    <t>Rosenhagen</t>
  </si>
  <si>
    <t>Raderhorst</t>
  </si>
  <si>
    <t>Quetzen</t>
  </si>
  <si>
    <t>Päpinghausen</t>
  </si>
  <si>
    <t>Ilse</t>
  </si>
  <si>
    <t>Neuenknick</t>
  </si>
  <si>
    <t>Jössen</t>
  </si>
  <si>
    <t>Ilserheide</t>
  </si>
  <si>
    <t>Ilvese</t>
  </si>
  <si>
    <t>Heimsen</t>
  </si>
  <si>
    <t>Gorspen-Vahlsen</t>
  </si>
  <si>
    <t>Döhren</t>
  </si>
  <si>
    <t>Bierde</t>
  </si>
  <si>
    <t>Lahde</t>
  </si>
  <si>
    <t>Ilserheide 2</t>
  </si>
  <si>
    <t>Zsumme ohne Ilserheide 2</t>
  </si>
  <si>
    <t>Petershagen</t>
  </si>
  <si>
    <t>Amt Petershagen</t>
  </si>
  <si>
    <t>Ovenstädt</t>
  </si>
  <si>
    <t>Eldagsen</t>
  </si>
  <si>
    <t>Südfelde</t>
  </si>
  <si>
    <t>Hävern</t>
  </si>
  <si>
    <t>Meßlingen</t>
  </si>
  <si>
    <t>Kutenhausen</t>
  </si>
  <si>
    <t>Todtenhausen</t>
  </si>
  <si>
    <t>Friedewalde</t>
  </si>
  <si>
    <t>Stemmer</t>
  </si>
  <si>
    <t>Amt Hartum</t>
  </si>
  <si>
    <t>Hartum</t>
  </si>
  <si>
    <t>Minderheide</t>
  </si>
  <si>
    <t>Holzhausen II</t>
  </si>
  <si>
    <t>Hahlen</t>
  </si>
  <si>
    <t>Hille 1</t>
  </si>
  <si>
    <t>Hille 2</t>
  </si>
  <si>
    <t>Hille 3</t>
  </si>
  <si>
    <t>Südhemmern</t>
  </si>
  <si>
    <t>Nordhemmern</t>
  </si>
  <si>
    <t>Eickhorst</t>
  </si>
  <si>
    <t>Rehme</t>
  </si>
  <si>
    <t>Amt Rehme</t>
  </si>
  <si>
    <t>Rehme 1</t>
  </si>
  <si>
    <t>Rehme 2</t>
  </si>
  <si>
    <t>Dehme</t>
  </si>
  <si>
    <t>Eidinghausen 1</t>
  </si>
  <si>
    <t>Eidinghausen-Wöhren</t>
  </si>
  <si>
    <t>Wulferdingsen</t>
  </si>
  <si>
    <t>Volmerdingsen</t>
  </si>
  <si>
    <t>Lohe</t>
  </si>
  <si>
    <t>Werste</t>
  </si>
  <si>
    <t>Schlüsselburg</t>
  </si>
  <si>
    <t>Amt Schlüsselburg</t>
  </si>
  <si>
    <t>Schlüsselburg Links der Weser</t>
  </si>
  <si>
    <t>Schlüsselburg Rechts der Weser</t>
  </si>
  <si>
    <t>Buchholz</t>
  </si>
  <si>
    <t>Großenheerse</t>
  </si>
  <si>
    <t>Oeynhausen</t>
  </si>
  <si>
    <t>Minden</t>
  </si>
  <si>
    <t>Kons. Volkspartei</t>
  </si>
  <si>
    <t>Kreis Minden</t>
  </si>
  <si>
    <t>Bayr. Volkspartei</t>
  </si>
  <si>
    <t>Dt. Reich</t>
  </si>
  <si>
    <t>Gesamt</t>
  </si>
  <si>
    <t>Bayrische Volkspartei</t>
  </si>
  <si>
    <t>Christl.-Soz. Volksdienst</t>
  </si>
  <si>
    <t>Bauernpartei</t>
  </si>
  <si>
    <t>Deutsch-Hannoveraner</t>
  </si>
  <si>
    <t>Radikaler Mittelstand</t>
  </si>
  <si>
    <t>Sozialistische Arbeiterpartei</t>
  </si>
  <si>
    <t>Wahlbeteiligung Reich: 87%</t>
  </si>
  <si>
    <t>Stadt Minden</t>
  </si>
  <si>
    <t>Splitterparteien</t>
  </si>
  <si>
    <t>Kreis Minden ohne Stadt Minden</t>
  </si>
  <si>
    <t>Meißen 1</t>
  </si>
  <si>
    <t>Meißen 2</t>
  </si>
  <si>
    <t>Dankersen 1</t>
  </si>
  <si>
    <t>Dankersen 2</t>
  </si>
  <si>
    <t>Stadt Petershagen</t>
  </si>
  <si>
    <t>Maaslingen</t>
  </si>
  <si>
    <t xml:space="preserve">Hille 3 </t>
  </si>
  <si>
    <t xml:space="preserve">Dehme </t>
  </si>
  <si>
    <t>Eidinghausen 2</t>
  </si>
  <si>
    <t>Zwischenergebnis</t>
  </si>
  <si>
    <t>Wasserstraße</t>
  </si>
  <si>
    <t>Chr.-Soz. Volksdienst</t>
  </si>
  <si>
    <t>Kreis</t>
  </si>
  <si>
    <t>Reichspartei des dt. Mittelstandes</t>
  </si>
  <si>
    <t>Christlich-Nationale Bauern- und Landvolkpartei</t>
  </si>
  <si>
    <t>Wahlbeteiligung ca. 79%</t>
  </si>
  <si>
    <t>Wahlbeteiligung Kreis ca. 84%</t>
  </si>
  <si>
    <t xml:space="preserve">Neesen </t>
  </si>
  <si>
    <t xml:space="preserve">Zwischensumme </t>
  </si>
  <si>
    <t xml:space="preserve">Hartum </t>
  </si>
  <si>
    <t xml:space="preserve">Lohe </t>
  </si>
  <si>
    <t xml:space="preserve">Wasserstraße </t>
  </si>
  <si>
    <t>Stadt Oeynhausen</t>
  </si>
  <si>
    <t>Kampffront Schwarz-Weiss-Rot</t>
  </si>
  <si>
    <t>Christlich-Sozialer Volksdienst</t>
  </si>
  <si>
    <t xml:space="preserve">Meßlingen </t>
  </si>
  <si>
    <t>NSFP</t>
  </si>
  <si>
    <t>DDP</t>
  </si>
  <si>
    <t>Hannoveraner</t>
  </si>
  <si>
    <t>Deutsch-Sozialisten</t>
  </si>
  <si>
    <t>Freiwirtschaftsbund</t>
  </si>
  <si>
    <t>Christl-Soz. Volksgemeinschaft Deutschlands</t>
  </si>
  <si>
    <t>USPD</t>
  </si>
  <si>
    <t>Polenpartei</t>
  </si>
  <si>
    <t>Haeusserbund</t>
  </si>
  <si>
    <t>Deutsche Aufwertungs- und Aufbaupartei</t>
  </si>
  <si>
    <t>Eisbergen-Fülme</t>
  </si>
  <si>
    <t xml:space="preserve">Lerbeck </t>
  </si>
  <si>
    <t xml:space="preserve">Meißen </t>
  </si>
  <si>
    <t>Niederbecksen 1</t>
  </si>
  <si>
    <t>Niederbecksen 2</t>
  </si>
  <si>
    <t>Eidinghausen</t>
  </si>
  <si>
    <t xml:space="preserve">Volmerdingsen </t>
  </si>
  <si>
    <t>Häverstädt</t>
  </si>
  <si>
    <t xml:space="preserve">Oberlübbe </t>
  </si>
  <si>
    <t>Schlüsselburg westl der Weser</t>
  </si>
  <si>
    <t>Schlüsselburg östl der Weser</t>
  </si>
  <si>
    <t xml:space="preserve">Bierde </t>
  </si>
  <si>
    <t xml:space="preserve">Raderhorst </t>
  </si>
  <si>
    <t xml:space="preserve">Wietersheim </t>
  </si>
  <si>
    <t xml:space="preserve">Gesamt </t>
  </si>
  <si>
    <t>Völk.-Nationaler Block</t>
  </si>
  <si>
    <t xml:space="preserve">Christ-nat. Bauern- und Landvolkpartei </t>
  </si>
  <si>
    <t>Sonstige</t>
  </si>
  <si>
    <t>"Linke KPD" / Leninbund</t>
  </si>
  <si>
    <t>Rehme 2 / Oberbecksen</t>
  </si>
  <si>
    <t>Schlüsselburg westl. der Weser</t>
  </si>
  <si>
    <t>Schlüsselburg östl. der Weser</t>
  </si>
  <si>
    <t>Bayerische Volkspartei</t>
  </si>
  <si>
    <t>Deutsche Bauernpartei</t>
  </si>
  <si>
    <t>Ludendorff (NSDAP)</t>
  </si>
  <si>
    <t>Ernst Thälmann (KPD)</t>
  </si>
  <si>
    <t>Willy Hellpach (DDP)</t>
  </si>
  <si>
    <t>Wilhelm Marx (Zentrum)</t>
  </si>
  <si>
    <t>Otto Braun (SPD)</t>
  </si>
  <si>
    <t>Karl Jarres (Reichsblock DVP, DNVP, Wirtschaftspartei)</t>
  </si>
  <si>
    <t>Heinrich Held (Bayerische Volkspartei)</t>
  </si>
  <si>
    <t>Hille</t>
  </si>
  <si>
    <t>Zwiscjhenergebnis</t>
  </si>
  <si>
    <t>Quelle: MT vom 30.03.1925</t>
  </si>
  <si>
    <t>Hindenburg</t>
  </si>
  <si>
    <t>Marx</t>
  </si>
  <si>
    <t>Thälmann</t>
  </si>
  <si>
    <t xml:space="preserve">Möllbergen </t>
  </si>
  <si>
    <t>Quelle MT vom 27.04.1925</t>
  </si>
  <si>
    <t>Dt Reich</t>
  </si>
  <si>
    <t>Paul von Hindenburg (</t>
  </si>
  <si>
    <t xml:space="preserve">Adolf Hitler </t>
  </si>
  <si>
    <t>Ernst Thälmann</t>
  </si>
  <si>
    <t>Gustav Winter</t>
  </si>
  <si>
    <t>Theodor Duesterberg</t>
  </si>
  <si>
    <t>Quelle: MT vom 14.03.1932</t>
  </si>
  <si>
    <t>Hitler</t>
  </si>
  <si>
    <t>Oberlübbbe</t>
  </si>
  <si>
    <t>Atm Petershagen</t>
  </si>
  <si>
    <t>Quelle MT vom 11.04.1932</t>
  </si>
  <si>
    <t>Quelle: MT vom 09.12.1924</t>
  </si>
  <si>
    <t>Quelle: MT vom 21.05.1928</t>
  </si>
  <si>
    <t>Quelle: M T vom 15.09.1930</t>
  </si>
  <si>
    <t>Quelle vom 01.08.1932</t>
  </si>
  <si>
    <t>Quelle: MT vom 07.11.1932</t>
  </si>
  <si>
    <t>Quelle: MT vom 06.03.1933</t>
  </si>
  <si>
    <t>Wirtschaftspartei  des dt. Mittelstands &amp; Bayr. Bauernbund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</si>
</sst>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7"/>
  <sheetViews>
    <sheetView tabSelected="1" workbookViewId="0">
      <selection activeCell="L32" sqref="L32"/>
    </sheetView>
  </sheetViews>
  <sheetFormatPr baseColWidth="10" defaultRowHeight="16" x14ac:dyDescent="0.2"/>
  <sheetData>
    <row r="1" spans="1:20" x14ac:dyDescent="0.2">
      <c r="C1" t="s">
        <v>0</v>
      </c>
      <c r="D1" t="s">
        <v>1</v>
      </c>
      <c r="E1" t="s">
        <v>2</v>
      </c>
      <c r="F1" t="s">
        <v>155</v>
      </c>
      <c r="G1" t="s">
        <v>3</v>
      </c>
      <c r="H1" t="s">
        <v>4</v>
      </c>
      <c r="I1" t="s">
        <v>146</v>
      </c>
      <c r="J1" t="s">
        <v>147</v>
      </c>
      <c r="K1" t="s">
        <v>212</v>
      </c>
      <c r="L1" t="s">
        <v>153</v>
      </c>
      <c r="M1" t="s">
        <v>154</v>
      </c>
      <c r="N1" t="s">
        <v>151</v>
      </c>
      <c r="O1" t="s">
        <v>152</v>
      </c>
      <c r="P1" t="s">
        <v>149</v>
      </c>
      <c r="Q1" t="s">
        <v>150</v>
      </c>
      <c r="R1" t="s">
        <v>8</v>
      </c>
      <c r="S1" t="s">
        <v>148</v>
      </c>
      <c r="T1" t="s">
        <v>110</v>
      </c>
    </row>
    <row r="2" spans="1:20" x14ac:dyDescent="0.2">
      <c r="A2" t="s">
        <v>109</v>
      </c>
      <c r="B2" t="s">
        <v>108</v>
      </c>
      <c r="C2">
        <v>7788250</v>
      </c>
      <c r="D2">
        <v>6122255</v>
      </c>
      <c r="E2">
        <v>4061593</v>
      </c>
      <c r="G2">
        <v>2679429</v>
      </c>
      <c r="H2">
        <v>3017132</v>
      </c>
      <c r="I2">
        <v>891671</v>
      </c>
      <c r="J2">
        <v>1902645</v>
      </c>
      <c r="K2">
        <v>995723</v>
      </c>
      <c r="R2">
        <v>498003</v>
      </c>
      <c r="S2">
        <v>258145</v>
      </c>
      <c r="T2">
        <v>1111736</v>
      </c>
    </row>
    <row r="4" spans="1:20" x14ac:dyDescent="0.2">
      <c r="A4" t="s">
        <v>106</v>
      </c>
      <c r="B4" t="s">
        <v>132</v>
      </c>
      <c r="C4">
        <v>21126</v>
      </c>
      <c r="D4">
        <v>21391</v>
      </c>
      <c r="E4">
        <v>1080</v>
      </c>
      <c r="G4">
        <v>1407</v>
      </c>
      <c r="H4">
        <v>9918</v>
      </c>
      <c r="I4">
        <v>1482</v>
      </c>
      <c r="J4">
        <v>1732</v>
      </c>
      <c r="K4">
        <v>686</v>
      </c>
      <c r="N4">
        <v>205</v>
      </c>
      <c r="O4">
        <v>63</v>
      </c>
      <c r="P4">
        <v>69</v>
      </c>
      <c r="Q4">
        <v>41</v>
      </c>
    </row>
    <row r="6" spans="1:20" x14ac:dyDescent="0.2">
      <c r="B6" t="s">
        <v>117</v>
      </c>
      <c r="C6" s="1">
        <f>310+440+586+323+215+271+496+598+552+425+211+11</f>
        <v>4438</v>
      </c>
      <c r="D6" s="1">
        <f>460+428+439+713+531+180+275+333+281+322+397+13</f>
        <v>4372</v>
      </c>
      <c r="E6" s="1">
        <f>79+13+73+95+45+23+44+22+29+65+63+1</f>
        <v>552</v>
      </c>
      <c r="F6" s="1">
        <f>3+7+1+5+3</f>
        <v>19</v>
      </c>
      <c r="G6">
        <f>62+41+101+8+8+30+70+26+28+38+22+1</f>
        <v>435</v>
      </c>
      <c r="H6">
        <f>395+513+335+613+444+276+287+272+189+321+322+8</f>
        <v>3975</v>
      </c>
      <c r="I6">
        <f>89+78+49+89+80+30+32+47+39+44+47</f>
        <v>624</v>
      </c>
      <c r="J6">
        <f>90+89+73+101+72+67+53+69+39+74+54</f>
        <v>781</v>
      </c>
      <c r="K6">
        <f>9+6+6+5+2+2+11+1+3</f>
        <v>45</v>
      </c>
      <c r="L6">
        <f>2+15+8+6</f>
        <v>31</v>
      </c>
      <c r="M6">
        <f>78+1+37+29+77</f>
        <v>222</v>
      </c>
      <c r="N6">
        <f>1+1+3+2+1</f>
        <v>8</v>
      </c>
      <c r="O6">
        <f>1+4+33+2+106+3+68+53+2+2</f>
        <v>274</v>
      </c>
      <c r="P6">
        <f>1+3</f>
        <v>4</v>
      </c>
      <c r="Q6">
        <v>2</v>
      </c>
    </row>
    <row r="10" spans="1:20" x14ac:dyDescent="0.2">
      <c r="A10" t="s">
        <v>10</v>
      </c>
      <c r="B10" t="s">
        <v>29</v>
      </c>
      <c r="C10">
        <v>624</v>
      </c>
      <c r="D10">
        <v>156</v>
      </c>
      <c r="E10">
        <v>18</v>
      </c>
      <c r="G10">
        <v>41</v>
      </c>
      <c r="H10">
        <v>188</v>
      </c>
      <c r="I10">
        <v>25</v>
      </c>
      <c r="N10">
        <v>3</v>
      </c>
      <c r="O10">
        <v>1</v>
      </c>
    </row>
    <row r="11" spans="1:20" x14ac:dyDescent="0.2">
      <c r="B11" t="s">
        <v>24</v>
      </c>
      <c r="C11">
        <v>552</v>
      </c>
      <c r="D11">
        <v>232</v>
      </c>
      <c r="E11">
        <v>5</v>
      </c>
      <c r="F11">
        <v>27</v>
      </c>
      <c r="G11">
        <v>115</v>
      </c>
      <c r="H11">
        <v>34</v>
      </c>
      <c r="I11">
        <v>34</v>
      </c>
      <c r="J11">
        <v>4</v>
      </c>
      <c r="N11">
        <v>2</v>
      </c>
      <c r="Q11">
        <v>18</v>
      </c>
    </row>
    <row r="12" spans="1:20" x14ac:dyDescent="0.2">
      <c r="B12" t="s">
        <v>27</v>
      </c>
      <c r="C12">
        <v>76</v>
      </c>
      <c r="D12">
        <v>66</v>
      </c>
      <c r="H12">
        <v>28</v>
      </c>
      <c r="I12">
        <v>1</v>
      </c>
      <c r="J12">
        <v>6</v>
      </c>
    </row>
    <row r="13" spans="1:20" x14ac:dyDescent="0.2">
      <c r="B13" t="s">
        <v>11</v>
      </c>
      <c r="C13">
        <v>142</v>
      </c>
      <c r="D13">
        <v>124</v>
      </c>
      <c r="G13">
        <v>1</v>
      </c>
      <c r="H13">
        <v>27</v>
      </c>
      <c r="I13">
        <v>22</v>
      </c>
      <c r="J13">
        <v>3</v>
      </c>
      <c r="K13">
        <v>4</v>
      </c>
    </row>
    <row r="14" spans="1:20" x14ac:dyDescent="0.2">
      <c r="B14" t="s">
        <v>17</v>
      </c>
      <c r="C14">
        <v>189</v>
      </c>
      <c r="D14">
        <v>183</v>
      </c>
      <c r="G14">
        <v>9</v>
      </c>
      <c r="H14">
        <v>48</v>
      </c>
      <c r="I14">
        <v>4</v>
      </c>
      <c r="J14">
        <v>3</v>
      </c>
    </row>
    <row r="15" spans="1:20" x14ac:dyDescent="0.2">
      <c r="B15" t="s">
        <v>26</v>
      </c>
      <c r="C15">
        <v>106</v>
      </c>
      <c r="D15">
        <v>112</v>
      </c>
      <c r="G15">
        <v>1</v>
      </c>
      <c r="H15">
        <v>13</v>
      </c>
      <c r="I15">
        <v>4</v>
      </c>
      <c r="J15">
        <v>2</v>
      </c>
      <c r="N15">
        <v>3</v>
      </c>
    </row>
    <row r="16" spans="1:20" x14ac:dyDescent="0.2">
      <c r="B16" t="s">
        <v>15</v>
      </c>
      <c r="C16">
        <v>331</v>
      </c>
      <c r="D16">
        <v>165</v>
      </c>
      <c r="E16">
        <v>3</v>
      </c>
      <c r="G16">
        <v>11</v>
      </c>
      <c r="H16">
        <v>42</v>
      </c>
      <c r="I16">
        <v>2</v>
      </c>
      <c r="J16">
        <v>12</v>
      </c>
      <c r="K16">
        <v>6</v>
      </c>
      <c r="N16">
        <v>5</v>
      </c>
      <c r="O16">
        <v>3</v>
      </c>
      <c r="P16">
        <v>1</v>
      </c>
    </row>
    <row r="17" spans="1:20" x14ac:dyDescent="0.2">
      <c r="B17" t="s">
        <v>12</v>
      </c>
      <c r="C17">
        <v>264</v>
      </c>
      <c r="D17">
        <v>226</v>
      </c>
      <c r="E17">
        <v>2</v>
      </c>
      <c r="G17">
        <v>18</v>
      </c>
      <c r="H17">
        <v>82</v>
      </c>
      <c r="I17">
        <v>14</v>
      </c>
      <c r="J17">
        <v>11</v>
      </c>
      <c r="M17">
        <v>1</v>
      </c>
      <c r="N17">
        <v>2</v>
      </c>
    </row>
    <row r="18" spans="1:20" x14ac:dyDescent="0.2">
      <c r="B18" t="s">
        <v>156</v>
      </c>
      <c r="C18">
        <v>448</v>
      </c>
      <c r="D18">
        <v>324</v>
      </c>
      <c r="E18">
        <v>4</v>
      </c>
      <c r="G18">
        <v>40</v>
      </c>
      <c r="H18">
        <v>136</v>
      </c>
      <c r="I18">
        <v>21</v>
      </c>
      <c r="J18">
        <v>7</v>
      </c>
      <c r="K18">
        <v>1</v>
      </c>
      <c r="N18">
        <v>1</v>
      </c>
    </row>
    <row r="19" spans="1:20" x14ac:dyDescent="0.2">
      <c r="B19" t="s">
        <v>18</v>
      </c>
      <c r="C19">
        <v>91</v>
      </c>
      <c r="D19">
        <v>140</v>
      </c>
      <c r="G19">
        <v>1</v>
      </c>
      <c r="H19">
        <v>19</v>
      </c>
      <c r="I19">
        <v>12</v>
      </c>
      <c r="J19">
        <v>1</v>
      </c>
    </row>
    <row r="20" spans="1:20" x14ac:dyDescent="0.2">
      <c r="B20" t="s">
        <v>21</v>
      </c>
      <c r="C20">
        <v>440</v>
      </c>
      <c r="D20">
        <v>161</v>
      </c>
      <c r="G20">
        <v>9</v>
      </c>
      <c r="H20">
        <v>107</v>
      </c>
      <c r="I20">
        <v>2</v>
      </c>
      <c r="J20">
        <v>13</v>
      </c>
      <c r="K20">
        <v>9</v>
      </c>
    </row>
    <row r="21" spans="1:20" x14ac:dyDescent="0.2">
      <c r="B21" t="s">
        <v>25</v>
      </c>
      <c r="C21">
        <v>72</v>
      </c>
      <c r="D21">
        <v>54</v>
      </c>
      <c r="H21">
        <v>3</v>
      </c>
      <c r="K21">
        <v>1</v>
      </c>
    </row>
    <row r="22" spans="1:20" x14ac:dyDescent="0.2">
      <c r="B22" t="s">
        <v>16</v>
      </c>
      <c r="C22">
        <v>322</v>
      </c>
      <c r="D22">
        <v>201</v>
      </c>
      <c r="E22">
        <v>2</v>
      </c>
      <c r="G22">
        <v>6</v>
      </c>
      <c r="H22">
        <v>98</v>
      </c>
      <c r="I22">
        <v>9</v>
      </c>
      <c r="J22">
        <v>8</v>
      </c>
      <c r="Q22">
        <v>1</v>
      </c>
    </row>
    <row r="23" spans="1:20" x14ac:dyDescent="0.2">
      <c r="B23" t="s">
        <v>157</v>
      </c>
      <c r="C23">
        <v>605</v>
      </c>
      <c r="D23">
        <v>217</v>
      </c>
      <c r="E23">
        <v>16</v>
      </c>
      <c r="G23">
        <v>32</v>
      </c>
      <c r="H23">
        <v>100</v>
      </c>
      <c r="I23">
        <v>11</v>
      </c>
      <c r="J23">
        <v>12</v>
      </c>
      <c r="K23">
        <v>9</v>
      </c>
      <c r="L23">
        <v>1</v>
      </c>
      <c r="N23">
        <v>5</v>
      </c>
      <c r="P23">
        <v>8</v>
      </c>
    </row>
    <row r="24" spans="1:20" x14ac:dyDescent="0.2">
      <c r="B24" t="s">
        <v>158</v>
      </c>
      <c r="C24">
        <v>551</v>
      </c>
      <c r="D24">
        <v>232</v>
      </c>
      <c r="E24">
        <v>3</v>
      </c>
      <c r="G24">
        <v>9</v>
      </c>
      <c r="H24">
        <v>173</v>
      </c>
      <c r="I24">
        <v>112</v>
      </c>
      <c r="J24">
        <v>51</v>
      </c>
      <c r="K24">
        <v>52</v>
      </c>
      <c r="N24">
        <v>7</v>
      </c>
      <c r="O24">
        <v>1</v>
      </c>
    </row>
    <row r="25" spans="1:20" x14ac:dyDescent="0.2">
      <c r="B25" t="s">
        <v>22</v>
      </c>
      <c r="C25">
        <v>390</v>
      </c>
      <c r="D25">
        <v>252</v>
      </c>
      <c r="E25">
        <v>34</v>
      </c>
      <c r="G25">
        <v>33</v>
      </c>
      <c r="H25">
        <v>167</v>
      </c>
      <c r="I25">
        <v>23</v>
      </c>
      <c r="J25">
        <v>28</v>
      </c>
      <c r="K25">
        <v>34</v>
      </c>
      <c r="N25">
        <v>4</v>
      </c>
      <c r="O25">
        <v>1</v>
      </c>
    </row>
    <row r="27" spans="1:20" x14ac:dyDescent="0.2">
      <c r="B27" t="s">
        <v>129</v>
      </c>
      <c r="C27">
        <f>SUM(C10:C25)</f>
        <v>5203</v>
      </c>
      <c r="D27">
        <f t="shared" ref="D27:T27" si="0">SUM(D10:D25)</f>
        <v>2845</v>
      </c>
      <c r="E27">
        <f>SUM(E10:E26)</f>
        <v>87</v>
      </c>
      <c r="F27">
        <f t="shared" si="0"/>
        <v>27</v>
      </c>
      <c r="G27">
        <f t="shared" si="0"/>
        <v>326</v>
      </c>
      <c r="H27">
        <f>SUM(H10:H26)</f>
        <v>1265</v>
      </c>
      <c r="I27">
        <f>SUM(I10:I26)</f>
        <v>296</v>
      </c>
      <c r="J27">
        <f t="shared" si="0"/>
        <v>161</v>
      </c>
      <c r="K27">
        <f t="shared" si="0"/>
        <v>116</v>
      </c>
      <c r="L27">
        <f t="shared" si="0"/>
        <v>1</v>
      </c>
      <c r="M27">
        <f t="shared" si="0"/>
        <v>1</v>
      </c>
      <c r="N27">
        <f>SUM(N10:N26)</f>
        <v>32</v>
      </c>
      <c r="O27">
        <f t="shared" si="0"/>
        <v>6</v>
      </c>
      <c r="P27">
        <f t="shared" si="0"/>
        <v>9</v>
      </c>
      <c r="Q27">
        <f t="shared" si="0"/>
        <v>19</v>
      </c>
      <c r="R27">
        <f t="shared" si="0"/>
        <v>0</v>
      </c>
      <c r="S27">
        <f>SUM(S10:S25)</f>
        <v>0</v>
      </c>
      <c r="T27">
        <f t="shared" si="0"/>
        <v>0</v>
      </c>
    </row>
    <row r="29" spans="1:20" x14ac:dyDescent="0.2">
      <c r="A29" t="s">
        <v>87</v>
      </c>
      <c r="B29" t="s">
        <v>88</v>
      </c>
      <c r="C29">
        <v>564</v>
      </c>
      <c r="D29">
        <v>236</v>
      </c>
      <c r="E29">
        <v>17</v>
      </c>
      <c r="F29">
        <v>3</v>
      </c>
      <c r="G29">
        <v>63</v>
      </c>
      <c r="H29">
        <v>96</v>
      </c>
      <c r="I29">
        <v>11</v>
      </c>
      <c r="J29">
        <v>78</v>
      </c>
      <c r="K29">
        <v>49</v>
      </c>
      <c r="N29">
        <v>2</v>
      </c>
    </row>
    <row r="30" spans="1:20" x14ac:dyDescent="0.2">
      <c r="B30" t="s">
        <v>89</v>
      </c>
      <c r="C30">
        <v>288</v>
      </c>
      <c r="D30">
        <v>181</v>
      </c>
      <c r="F30">
        <v>6</v>
      </c>
      <c r="G30">
        <v>45</v>
      </c>
      <c r="H30">
        <v>52</v>
      </c>
      <c r="I30">
        <v>17</v>
      </c>
      <c r="J30">
        <v>14</v>
      </c>
      <c r="K30">
        <v>26</v>
      </c>
      <c r="M30">
        <v>1</v>
      </c>
      <c r="N30">
        <v>11</v>
      </c>
      <c r="Q30">
        <v>1</v>
      </c>
    </row>
    <row r="31" spans="1:20" x14ac:dyDescent="0.2">
      <c r="B31" t="s">
        <v>159</v>
      </c>
      <c r="C31">
        <v>539</v>
      </c>
      <c r="D31">
        <v>367</v>
      </c>
      <c r="E31">
        <v>18</v>
      </c>
      <c r="F31">
        <v>13</v>
      </c>
      <c r="G31">
        <v>45</v>
      </c>
      <c r="H31">
        <v>157</v>
      </c>
      <c r="I31">
        <v>24</v>
      </c>
      <c r="J31">
        <v>42</v>
      </c>
      <c r="K31">
        <v>61</v>
      </c>
      <c r="N31">
        <v>5</v>
      </c>
      <c r="P31">
        <v>1</v>
      </c>
    </row>
    <row r="32" spans="1:20" x14ac:dyDescent="0.2">
      <c r="B32" t="s">
        <v>160</v>
      </c>
      <c r="C32">
        <v>206</v>
      </c>
      <c r="D32">
        <v>391</v>
      </c>
      <c r="E32">
        <v>4</v>
      </c>
      <c r="F32">
        <v>2</v>
      </c>
      <c r="G32">
        <v>9</v>
      </c>
      <c r="H32">
        <v>41</v>
      </c>
      <c r="I32">
        <v>6</v>
      </c>
      <c r="J32">
        <v>2</v>
      </c>
      <c r="K32">
        <v>12</v>
      </c>
      <c r="N32">
        <v>9</v>
      </c>
    </row>
    <row r="33" spans="1:17" x14ac:dyDescent="0.2">
      <c r="B33" t="s">
        <v>90</v>
      </c>
      <c r="C33">
        <v>339</v>
      </c>
      <c r="D33">
        <v>159</v>
      </c>
      <c r="E33">
        <v>1</v>
      </c>
      <c r="F33">
        <v>3</v>
      </c>
      <c r="G33">
        <v>3</v>
      </c>
      <c r="H33">
        <v>52</v>
      </c>
      <c r="J33">
        <v>14</v>
      </c>
      <c r="K33">
        <v>7</v>
      </c>
      <c r="O33">
        <v>1</v>
      </c>
    </row>
    <row r="34" spans="1:17" x14ac:dyDescent="0.2">
      <c r="B34" t="s">
        <v>161</v>
      </c>
      <c r="C34">
        <v>378</v>
      </c>
      <c r="D34">
        <v>301</v>
      </c>
      <c r="E34">
        <v>10</v>
      </c>
      <c r="F34">
        <v>2</v>
      </c>
      <c r="G34">
        <v>15</v>
      </c>
      <c r="H34">
        <v>133</v>
      </c>
      <c r="I34">
        <v>12</v>
      </c>
      <c r="J34">
        <v>19</v>
      </c>
      <c r="K34">
        <v>40</v>
      </c>
      <c r="N34">
        <v>18</v>
      </c>
      <c r="O34">
        <v>4</v>
      </c>
      <c r="P34">
        <v>7</v>
      </c>
      <c r="Q34">
        <v>2</v>
      </c>
    </row>
    <row r="35" spans="1:17" x14ac:dyDescent="0.2">
      <c r="B35" t="s">
        <v>96</v>
      </c>
      <c r="C35">
        <v>524</v>
      </c>
      <c r="D35">
        <v>298</v>
      </c>
      <c r="G35">
        <v>17</v>
      </c>
      <c r="H35">
        <v>96</v>
      </c>
      <c r="I35">
        <v>14</v>
      </c>
      <c r="J35">
        <v>40</v>
      </c>
      <c r="K35">
        <v>8</v>
      </c>
      <c r="N35">
        <v>5</v>
      </c>
      <c r="P35">
        <v>7</v>
      </c>
      <c r="Q35">
        <v>1</v>
      </c>
    </row>
    <row r="36" spans="1:17" x14ac:dyDescent="0.2">
      <c r="B36" t="s">
        <v>162</v>
      </c>
      <c r="C36">
        <v>137</v>
      </c>
      <c r="D36">
        <v>479</v>
      </c>
      <c r="F36">
        <v>2</v>
      </c>
      <c r="G36">
        <v>3</v>
      </c>
      <c r="H36">
        <v>91</v>
      </c>
      <c r="I36">
        <v>18</v>
      </c>
      <c r="J36">
        <v>8</v>
      </c>
      <c r="K36">
        <v>3</v>
      </c>
      <c r="M36">
        <v>1</v>
      </c>
      <c r="N36">
        <v>5</v>
      </c>
      <c r="P36">
        <v>2</v>
      </c>
      <c r="Q36">
        <v>2</v>
      </c>
    </row>
    <row r="37" spans="1:17" x14ac:dyDescent="0.2">
      <c r="B37" t="s">
        <v>93</v>
      </c>
      <c r="C37">
        <v>103</v>
      </c>
      <c r="D37">
        <v>337</v>
      </c>
      <c r="E37">
        <v>1</v>
      </c>
      <c r="F37">
        <v>1</v>
      </c>
      <c r="G37">
        <v>20</v>
      </c>
      <c r="H37">
        <v>70</v>
      </c>
      <c r="I37">
        <v>4</v>
      </c>
      <c r="J37">
        <v>3</v>
      </c>
      <c r="K37">
        <v>6</v>
      </c>
      <c r="N37">
        <v>14</v>
      </c>
      <c r="O37">
        <v>3</v>
      </c>
      <c r="Q37">
        <v>1</v>
      </c>
    </row>
    <row r="39" spans="1:17" x14ac:dyDescent="0.2">
      <c r="B39" t="s">
        <v>129</v>
      </c>
      <c r="C39">
        <f>SUM(C29:C37)</f>
        <v>3078</v>
      </c>
      <c r="D39">
        <f t="shared" ref="D39:Q39" si="1">SUM(D29:D37)</f>
        <v>2749</v>
      </c>
      <c r="E39">
        <f t="shared" si="1"/>
        <v>51</v>
      </c>
      <c r="F39">
        <f t="shared" si="1"/>
        <v>32</v>
      </c>
      <c r="G39">
        <f t="shared" si="1"/>
        <v>220</v>
      </c>
      <c r="H39">
        <f t="shared" si="1"/>
        <v>788</v>
      </c>
      <c r="I39">
        <f t="shared" si="1"/>
        <v>106</v>
      </c>
      <c r="J39">
        <f t="shared" si="1"/>
        <v>220</v>
      </c>
      <c r="K39">
        <f t="shared" si="1"/>
        <v>212</v>
      </c>
      <c r="L39">
        <f t="shared" si="1"/>
        <v>0</v>
      </c>
      <c r="M39">
        <f t="shared" si="1"/>
        <v>2</v>
      </c>
      <c r="N39">
        <f t="shared" si="1"/>
        <v>69</v>
      </c>
      <c r="O39">
        <f t="shared" si="1"/>
        <v>8</v>
      </c>
      <c r="P39">
        <f t="shared" si="1"/>
        <v>17</v>
      </c>
      <c r="Q39">
        <f t="shared" si="1"/>
        <v>7</v>
      </c>
    </row>
    <row r="42" spans="1:17" x14ac:dyDescent="0.2">
      <c r="A42" t="s">
        <v>31</v>
      </c>
      <c r="B42" t="s">
        <v>33</v>
      </c>
      <c r="C42">
        <v>643</v>
      </c>
      <c r="D42">
        <v>328</v>
      </c>
      <c r="E42">
        <v>8</v>
      </c>
      <c r="F42">
        <v>4</v>
      </c>
      <c r="G42">
        <v>115</v>
      </c>
      <c r="H42">
        <v>264</v>
      </c>
      <c r="I42">
        <v>35</v>
      </c>
      <c r="J42">
        <v>34</v>
      </c>
      <c r="K42">
        <v>12</v>
      </c>
      <c r="N42">
        <v>3</v>
      </c>
      <c r="P42">
        <v>1</v>
      </c>
    </row>
    <row r="43" spans="1:17" x14ac:dyDescent="0.2">
      <c r="B43" t="s">
        <v>32</v>
      </c>
      <c r="C43">
        <v>276</v>
      </c>
      <c r="D43">
        <v>52</v>
      </c>
      <c r="G43">
        <v>23</v>
      </c>
      <c r="H43">
        <v>23</v>
      </c>
      <c r="I43">
        <v>3</v>
      </c>
      <c r="J43">
        <v>9</v>
      </c>
    </row>
    <row r="44" spans="1:17" x14ac:dyDescent="0.2">
      <c r="B44" t="s">
        <v>30</v>
      </c>
      <c r="C44">
        <v>518</v>
      </c>
      <c r="D44">
        <v>184</v>
      </c>
      <c r="E44">
        <v>1</v>
      </c>
      <c r="F44">
        <v>1</v>
      </c>
      <c r="G44">
        <v>19</v>
      </c>
      <c r="H44">
        <v>75</v>
      </c>
      <c r="J44">
        <v>6</v>
      </c>
      <c r="N44">
        <v>1</v>
      </c>
    </row>
    <row r="45" spans="1:17" x14ac:dyDescent="0.2">
      <c r="B45" t="s">
        <v>36</v>
      </c>
      <c r="C45">
        <v>145</v>
      </c>
      <c r="D45">
        <v>132</v>
      </c>
      <c r="E45">
        <v>1</v>
      </c>
      <c r="G45">
        <v>8</v>
      </c>
      <c r="H45">
        <v>12</v>
      </c>
      <c r="I45">
        <v>13</v>
      </c>
    </row>
    <row r="46" spans="1:17" x14ac:dyDescent="0.2">
      <c r="B46" t="s">
        <v>163</v>
      </c>
      <c r="C46">
        <v>526</v>
      </c>
      <c r="D46">
        <v>153</v>
      </c>
      <c r="E46">
        <v>2</v>
      </c>
      <c r="F46">
        <v>4</v>
      </c>
      <c r="G46">
        <v>51</v>
      </c>
      <c r="H46">
        <v>24</v>
      </c>
      <c r="I46">
        <v>3</v>
      </c>
      <c r="J46">
        <v>3</v>
      </c>
      <c r="N46">
        <v>5</v>
      </c>
      <c r="P46">
        <v>1</v>
      </c>
    </row>
    <row r="47" spans="1:17" x14ac:dyDescent="0.2">
      <c r="B47" t="s">
        <v>35</v>
      </c>
      <c r="C47">
        <v>76</v>
      </c>
      <c r="D47">
        <v>388</v>
      </c>
      <c r="E47">
        <v>2</v>
      </c>
      <c r="F47">
        <v>1</v>
      </c>
      <c r="G47">
        <v>13</v>
      </c>
      <c r="H47">
        <v>68</v>
      </c>
      <c r="I47">
        <v>14</v>
      </c>
      <c r="J47">
        <v>3</v>
      </c>
      <c r="N47">
        <v>4</v>
      </c>
      <c r="O47">
        <v>1</v>
      </c>
      <c r="P47">
        <v>2</v>
      </c>
    </row>
    <row r="48" spans="1:17" x14ac:dyDescent="0.2">
      <c r="B48" t="s">
        <v>164</v>
      </c>
      <c r="C48">
        <v>50</v>
      </c>
      <c r="D48">
        <v>246</v>
      </c>
      <c r="E48">
        <v>1</v>
      </c>
      <c r="G48">
        <v>26</v>
      </c>
      <c r="H48">
        <v>67</v>
      </c>
      <c r="I48">
        <v>3</v>
      </c>
      <c r="J48">
        <v>3</v>
      </c>
    </row>
    <row r="49" spans="1:17" x14ac:dyDescent="0.2">
      <c r="B49" t="s">
        <v>38</v>
      </c>
      <c r="C49">
        <v>49</v>
      </c>
      <c r="D49">
        <v>144</v>
      </c>
      <c r="G49">
        <v>1</v>
      </c>
      <c r="H49">
        <v>30</v>
      </c>
      <c r="I49">
        <v>8</v>
      </c>
    </row>
    <row r="51" spans="1:17" x14ac:dyDescent="0.2">
      <c r="B51" t="s">
        <v>129</v>
      </c>
      <c r="C51">
        <f>SUM(C42:C49)</f>
        <v>2283</v>
      </c>
      <c r="D51">
        <f t="shared" ref="D51:Q51" si="2">SUM(D42:D49)</f>
        <v>1627</v>
      </c>
      <c r="E51">
        <f t="shared" si="2"/>
        <v>15</v>
      </c>
      <c r="F51">
        <f t="shared" si="2"/>
        <v>10</v>
      </c>
      <c r="G51">
        <f t="shared" si="2"/>
        <v>256</v>
      </c>
      <c r="H51">
        <f t="shared" si="2"/>
        <v>563</v>
      </c>
      <c r="I51">
        <f t="shared" si="2"/>
        <v>79</v>
      </c>
      <c r="J51">
        <f t="shared" si="2"/>
        <v>58</v>
      </c>
      <c r="K51">
        <f t="shared" si="2"/>
        <v>12</v>
      </c>
      <c r="L51">
        <f t="shared" si="2"/>
        <v>0</v>
      </c>
      <c r="M51">
        <f t="shared" si="2"/>
        <v>0</v>
      </c>
      <c r="N51">
        <f t="shared" si="2"/>
        <v>13</v>
      </c>
      <c r="O51">
        <f t="shared" si="2"/>
        <v>1</v>
      </c>
      <c r="P51">
        <f t="shared" si="2"/>
        <v>4</v>
      </c>
      <c r="Q51">
        <f t="shared" si="2"/>
        <v>0</v>
      </c>
    </row>
    <row r="54" spans="1:17" x14ac:dyDescent="0.2">
      <c r="A54" t="s">
        <v>75</v>
      </c>
      <c r="B54" t="s">
        <v>79</v>
      </c>
      <c r="C54">
        <v>513</v>
      </c>
      <c r="D54">
        <v>390</v>
      </c>
      <c r="E54">
        <v>2</v>
      </c>
      <c r="F54">
        <v>4</v>
      </c>
      <c r="G54">
        <v>37</v>
      </c>
      <c r="H54">
        <v>78</v>
      </c>
      <c r="I54">
        <v>12</v>
      </c>
      <c r="J54">
        <v>7</v>
      </c>
      <c r="K54">
        <v>20</v>
      </c>
      <c r="N54">
        <v>10</v>
      </c>
      <c r="O54">
        <v>1</v>
      </c>
    </row>
    <row r="55" spans="1:17" x14ac:dyDescent="0.2">
      <c r="B55" t="s">
        <v>76</v>
      </c>
      <c r="C55">
        <v>235</v>
      </c>
      <c r="D55">
        <v>306</v>
      </c>
      <c r="F55">
        <v>2</v>
      </c>
      <c r="G55">
        <v>6</v>
      </c>
      <c r="H55">
        <v>30</v>
      </c>
      <c r="I55">
        <v>3</v>
      </c>
      <c r="N55">
        <v>5</v>
      </c>
      <c r="Q55">
        <v>1</v>
      </c>
    </row>
    <row r="56" spans="1:17" x14ac:dyDescent="0.2">
      <c r="B56" t="s">
        <v>78</v>
      </c>
      <c r="C56">
        <v>269</v>
      </c>
      <c r="D56">
        <v>268</v>
      </c>
      <c r="G56">
        <v>15</v>
      </c>
      <c r="H56">
        <v>40</v>
      </c>
      <c r="I56">
        <v>5</v>
      </c>
      <c r="J56">
        <v>1</v>
      </c>
      <c r="N56">
        <v>2</v>
      </c>
      <c r="O56">
        <v>1</v>
      </c>
      <c r="P56">
        <v>1</v>
      </c>
    </row>
    <row r="57" spans="1:17" x14ac:dyDescent="0.2">
      <c r="B57" t="s">
        <v>84</v>
      </c>
      <c r="C57">
        <v>119</v>
      </c>
      <c r="D57">
        <v>283</v>
      </c>
      <c r="E57">
        <v>2</v>
      </c>
      <c r="G57">
        <v>1</v>
      </c>
      <c r="H57">
        <v>50</v>
      </c>
      <c r="I57">
        <v>1</v>
      </c>
      <c r="N57">
        <v>3</v>
      </c>
      <c r="O57">
        <v>2</v>
      </c>
      <c r="P57">
        <v>1</v>
      </c>
    </row>
    <row r="58" spans="1:17" x14ac:dyDescent="0.2">
      <c r="B58" t="s">
        <v>83</v>
      </c>
      <c r="C58">
        <v>111</v>
      </c>
      <c r="D58">
        <v>229</v>
      </c>
      <c r="E58">
        <v>3</v>
      </c>
      <c r="F58">
        <v>2</v>
      </c>
      <c r="G58">
        <v>9</v>
      </c>
      <c r="H58">
        <v>26</v>
      </c>
      <c r="I58">
        <v>5</v>
      </c>
      <c r="J58">
        <v>1</v>
      </c>
      <c r="N58">
        <v>3</v>
      </c>
    </row>
    <row r="59" spans="1:17" x14ac:dyDescent="0.2">
      <c r="B59" t="s">
        <v>80</v>
      </c>
      <c r="C59">
        <v>94</v>
      </c>
      <c r="D59">
        <v>445</v>
      </c>
      <c r="E59">
        <v>2</v>
      </c>
      <c r="F59">
        <v>1</v>
      </c>
      <c r="G59">
        <v>6</v>
      </c>
      <c r="H59">
        <v>59</v>
      </c>
      <c r="I59">
        <v>11</v>
      </c>
      <c r="L59">
        <v>1</v>
      </c>
      <c r="N59">
        <v>9</v>
      </c>
      <c r="O59">
        <v>1</v>
      </c>
      <c r="P59">
        <v>8</v>
      </c>
    </row>
    <row r="60" spans="1:17" x14ac:dyDescent="0.2">
      <c r="B60" t="s">
        <v>81</v>
      </c>
      <c r="C60">
        <v>65</v>
      </c>
      <c r="D60">
        <v>395</v>
      </c>
      <c r="E60">
        <v>1</v>
      </c>
      <c r="F60">
        <v>2</v>
      </c>
      <c r="G60">
        <v>6</v>
      </c>
      <c r="H60">
        <v>62</v>
      </c>
      <c r="I60">
        <v>2</v>
      </c>
      <c r="J60">
        <v>3</v>
      </c>
      <c r="K60">
        <v>10</v>
      </c>
      <c r="M60">
        <v>1</v>
      </c>
      <c r="N60">
        <v>7</v>
      </c>
      <c r="O60">
        <v>2</v>
      </c>
    </row>
    <row r="61" spans="1:17" x14ac:dyDescent="0.2">
      <c r="B61" t="s">
        <v>85</v>
      </c>
      <c r="C61">
        <v>47</v>
      </c>
      <c r="D61">
        <v>131</v>
      </c>
      <c r="F61">
        <v>3</v>
      </c>
      <c r="G61">
        <v>3</v>
      </c>
      <c r="H61">
        <v>12</v>
      </c>
      <c r="I61">
        <v>4</v>
      </c>
      <c r="O61">
        <v>2</v>
      </c>
    </row>
    <row r="63" spans="1:17" x14ac:dyDescent="0.2">
      <c r="B63" t="s">
        <v>129</v>
      </c>
      <c r="C63">
        <f>SUM(C54:C61)</f>
        <v>1453</v>
      </c>
      <c r="D63">
        <f t="shared" ref="D63:Q63" si="3">SUM(D54:D61)</f>
        <v>2447</v>
      </c>
      <c r="E63">
        <f t="shared" si="3"/>
        <v>10</v>
      </c>
      <c r="F63">
        <f t="shared" si="3"/>
        <v>14</v>
      </c>
      <c r="G63">
        <f t="shared" si="3"/>
        <v>83</v>
      </c>
      <c r="H63">
        <f t="shared" si="3"/>
        <v>357</v>
      </c>
      <c r="I63">
        <f t="shared" si="3"/>
        <v>43</v>
      </c>
      <c r="J63">
        <f t="shared" si="3"/>
        <v>12</v>
      </c>
      <c r="K63">
        <f t="shared" si="3"/>
        <v>30</v>
      </c>
      <c r="L63">
        <f t="shared" si="3"/>
        <v>1</v>
      </c>
      <c r="M63">
        <f t="shared" si="3"/>
        <v>1</v>
      </c>
      <c r="N63">
        <f t="shared" si="3"/>
        <v>39</v>
      </c>
      <c r="O63">
        <f t="shared" si="3"/>
        <v>9</v>
      </c>
      <c r="P63">
        <f t="shared" si="3"/>
        <v>10</v>
      </c>
      <c r="Q63">
        <f t="shared" si="3"/>
        <v>1</v>
      </c>
    </row>
    <row r="66" spans="1:17" x14ac:dyDescent="0.2">
      <c r="A66" t="s">
        <v>65</v>
      </c>
      <c r="B66" t="s">
        <v>64</v>
      </c>
      <c r="C66">
        <v>346</v>
      </c>
      <c r="D66">
        <v>241</v>
      </c>
      <c r="E66">
        <v>29</v>
      </c>
      <c r="F66">
        <v>6</v>
      </c>
      <c r="G66">
        <v>2</v>
      </c>
      <c r="H66">
        <v>250</v>
      </c>
      <c r="I66">
        <v>66</v>
      </c>
      <c r="J66">
        <v>101</v>
      </c>
      <c r="K66">
        <v>1</v>
      </c>
      <c r="N66">
        <v>1</v>
      </c>
      <c r="O66">
        <v>6</v>
      </c>
      <c r="P66">
        <v>2</v>
      </c>
    </row>
    <row r="67" spans="1:17" x14ac:dyDescent="0.2">
      <c r="B67" t="s">
        <v>67</v>
      </c>
      <c r="C67">
        <v>141</v>
      </c>
      <c r="H67">
        <v>13</v>
      </c>
      <c r="I67">
        <v>76</v>
      </c>
      <c r="J67">
        <v>1</v>
      </c>
    </row>
    <row r="68" spans="1:17" x14ac:dyDescent="0.2">
      <c r="B68" t="s">
        <v>125</v>
      </c>
      <c r="C68">
        <v>9</v>
      </c>
      <c r="D68">
        <v>164</v>
      </c>
      <c r="G68">
        <v>1</v>
      </c>
      <c r="H68">
        <v>3</v>
      </c>
      <c r="I68">
        <v>7</v>
      </c>
    </row>
    <row r="69" spans="1:17" x14ac:dyDescent="0.2">
      <c r="B69" t="s">
        <v>70</v>
      </c>
      <c r="C69">
        <v>17</v>
      </c>
      <c r="D69">
        <v>193</v>
      </c>
      <c r="H69">
        <v>36</v>
      </c>
      <c r="I69">
        <v>7</v>
      </c>
    </row>
    <row r="70" spans="1:17" x14ac:dyDescent="0.2">
      <c r="B70" t="s">
        <v>68</v>
      </c>
      <c r="C70">
        <v>37</v>
      </c>
      <c r="D70">
        <v>96</v>
      </c>
      <c r="E70">
        <v>1</v>
      </c>
      <c r="H70">
        <v>2</v>
      </c>
      <c r="I70">
        <v>42</v>
      </c>
      <c r="K70">
        <v>2</v>
      </c>
    </row>
    <row r="71" spans="1:17" x14ac:dyDescent="0.2">
      <c r="B71" t="s">
        <v>73</v>
      </c>
      <c r="C71">
        <v>126</v>
      </c>
      <c r="D71">
        <v>356</v>
      </c>
      <c r="H71">
        <v>82</v>
      </c>
      <c r="I71">
        <v>2</v>
      </c>
      <c r="J71">
        <v>5</v>
      </c>
      <c r="K71">
        <v>1</v>
      </c>
      <c r="P71">
        <v>1</v>
      </c>
    </row>
    <row r="72" spans="1:17" x14ac:dyDescent="0.2">
      <c r="B72" t="s">
        <v>74</v>
      </c>
      <c r="C72">
        <v>300</v>
      </c>
      <c r="D72">
        <v>164</v>
      </c>
      <c r="E72">
        <v>1</v>
      </c>
      <c r="F72">
        <v>1</v>
      </c>
      <c r="G72">
        <v>10</v>
      </c>
      <c r="H72">
        <v>41</v>
      </c>
      <c r="I72">
        <v>4</v>
      </c>
      <c r="J72">
        <v>13</v>
      </c>
      <c r="K72">
        <v>2</v>
      </c>
      <c r="N72">
        <v>2</v>
      </c>
    </row>
    <row r="73" spans="1:17" x14ac:dyDescent="0.2">
      <c r="B73" t="s">
        <v>71</v>
      </c>
      <c r="C73">
        <v>215</v>
      </c>
      <c r="D73">
        <v>130</v>
      </c>
      <c r="G73">
        <v>29</v>
      </c>
      <c r="H73">
        <v>70</v>
      </c>
      <c r="I73">
        <v>10</v>
      </c>
      <c r="J73">
        <v>2</v>
      </c>
      <c r="O73">
        <v>1</v>
      </c>
    </row>
    <row r="74" spans="1:17" x14ac:dyDescent="0.2">
      <c r="B74" t="s">
        <v>72</v>
      </c>
      <c r="C74">
        <v>491</v>
      </c>
      <c r="D74">
        <v>267</v>
      </c>
      <c r="F74">
        <v>3</v>
      </c>
      <c r="G74">
        <v>22</v>
      </c>
      <c r="H74">
        <v>89</v>
      </c>
      <c r="I74">
        <v>14</v>
      </c>
      <c r="J74">
        <v>5</v>
      </c>
      <c r="K74">
        <v>1</v>
      </c>
      <c r="N74">
        <v>3</v>
      </c>
    </row>
    <row r="75" spans="1:17" x14ac:dyDescent="0.2">
      <c r="B75" t="s">
        <v>66</v>
      </c>
      <c r="C75">
        <v>115</v>
      </c>
      <c r="D75">
        <v>112</v>
      </c>
      <c r="E75">
        <v>5</v>
      </c>
      <c r="G75">
        <v>2</v>
      </c>
      <c r="H75">
        <v>101</v>
      </c>
      <c r="I75">
        <v>4</v>
      </c>
      <c r="J75">
        <v>2</v>
      </c>
      <c r="K75">
        <v>1</v>
      </c>
    </row>
    <row r="76" spans="1:17" x14ac:dyDescent="0.2">
      <c r="B76" t="s">
        <v>69</v>
      </c>
      <c r="C76">
        <v>13</v>
      </c>
      <c r="D76">
        <v>71</v>
      </c>
      <c r="H76">
        <v>20</v>
      </c>
      <c r="P76">
        <v>1</v>
      </c>
    </row>
    <row r="78" spans="1:17" x14ac:dyDescent="0.2">
      <c r="B78" t="s">
        <v>129</v>
      </c>
      <c r="C78">
        <f>SUM(C66:C76)</f>
        <v>1810</v>
      </c>
      <c r="D78">
        <f t="shared" ref="D78:Q78" si="4">SUM(D66:D76)</f>
        <v>1794</v>
      </c>
      <c r="E78">
        <f t="shared" si="4"/>
        <v>36</v>
      </c>
      <c r="F78">
        <f t="shared" si="4"/>
        <v>10</v>
      </c>
      <c r="G78">
        <f t="shared" si="4"/>
        <v>66</v>
      </c>
      <c r="H78">
        <f t="shared" si="4"/>
        <v>707</v>
      </c>
      <c r="I78">
        <f t="shared" si="4"/>
        <v>232</v>
      </c>
      <c r="J78">
        <f t="shared" si="4"/>
        <v>129</v>
      </c>
      <c r="K78">
        <f t="shared" si="4"/>
        <v>8</v>
      </c>
      <c r="L78">
        <f t="shared" si="4"/>
        <v>0</v>
      </c>
      <c r="M78">
        <f t="shared" si="4"/>
        <v>0</v>
      </c>
      <c r="N78">
        <f t="shared" si="4"/>
        <v>6</v>
      </c>
      <c r="O78">
        <f t="shared" si="4"/>
        <v>7</v>
      </c>
      <c r="P78">
        <f t="shared" si="4"/>
        <v>4</v>
      </c>
      <c r="Q78">
        <f t="shared" si="4"/>
        <v>0</v>
      </c>
    </row>
    <row r="80" spans="1:17" x14ac:dyDescent="0.2">
      <c r="K80">
        <v>20</v>
      </c>
    </row>
    <row r="81" spans="1:17" x14ac:dyDescent="0.2">
      <c r="A81" t="s">
        <v>98</v>
      </c>
      <c r="B81" t="s">
        <v>101</v>
      </c>
      <c r="D81">
        <v>53</v>
      </c>
      <c r="G81">
        <v>1</v>
      </c>
      <c r="H81">
        <v>15</v>
      </c>
      <c r="K81">
        <v>1</v>
      </c>
    </row>
    <row r="82" spans="1:17" x14ac:dyDescent="0.2">
      <c r="B82" t="s">
        <v>102</v>
      </c>
      <c r="C82">
        <v>4</v>
      </c>
      <c r="D82">
        <v>57</v>
      </c>
      <c r="H82">
        <v>5</v>
      </c>
    </row>
    <row r="83" spans="1:17" x14ac:dyDescent="0.2">
      <c r="B83" t="s">
        <v>165</v>
      </c>
      <c r="C83">
        <v>62</v>
      </c>
      <c r="D83">
        <v>256</v>
      </c>
      <c r="G83">
        <v>1</v>
      </c>
      <c r="H83">
        <v>28</v>
      </c>
      <c r="I83">
        <v>2</v>
      </c>
      <c r="J83">
        <v>7</v>
      </c>
      <c r="K83">
        <v>2</v>
      </c>
      <c r="P83">
        <v>1</v>
      </c>
    </row>
    <row r="84" spans="1:17" x14ac:dyDescent="0.2">
      <c r="B84" t="s">
        <v>166</v>
      </c>
      <c r="C84">
        <v>70</v>
      </c>
      <c r="D84">
        <v>104</v>
      </c>
      <c r="E84">
        <v>1</v>
      </c>
      <c r="G84">
        <v>5</v>
      </c>
      <c r="H84">
        <v>25</v>
      </c>
      <c r="I84">
        <v>1</v>
      </c>
      <c r="J84">
        <v>4</v>
      </c>
      <c r="N84">
        <v>1</v>
      </c>
    </row>
    <row r="86" spans="1:17" x14ac:dyDescent="0.2">
      <c r="B86" t="s">
        <v>129</v>
      </c>
      <c r="C86">
        <f>SUM(C82:C84)</f>
        <v>136</v>
      </c>
      <c r="D86">
        <f t="shared" ref="D86:Q86" si="5">SUM(D82:D84)</f>
        <v>417</v>
      </c>
      <c r="E86">
        <f t="shared" si="5"/>
        <v>1</v>
      </c>
      <c r="F86">
        <f t="shared" si="5"/>
        <v>0</v>
      </c>
      <c r="G86">
        <f t="shared" si="5"/>
        <v>6</v>
      </c>
      <c r="H86">
        <f t="shared" si="5"/>
        <v>58</v>
      </c>
      <c r="I86">
        <f t="shared" si="5"/>
        <v>3</v>
      </c>
      <c r="J86">
        <f t="shared" si="5"/>
        <v>11</v>
      </c>
      <c r="K86">
        <f t="shared" si="5"/>
        <v>2</v>
      </c>
      <c r="L86">
        <f t="shared" si="5"/>
        <v>0</v>
      </c>
      <c r="M86">
        <f t="shared" si="5"/>
        <v>0</v>
      </c>
      <c r="N86">
        <f t="shared" si="5"/>
        <v>1</v>
      </c>
      <c r="O86">
        <f t="shared" si="5"/>
        <v>0</v>
      </c>
      <c r="P86">
        <f t="shared" si="5"/>
        <v>1</v>
      </c>
      <c r="Q86">
        <f t="shared" si="5"/>
        <v>0</v>
      </c>
    </row>
    <row r="89" spans="1:17" x14ac:dyDescent="0.2">
      <c r="A89" t="s">
        <v>40</v>
      </c>
      <c r="B89" t="s">
        <v>42</v>
      </c>
      <c r="C89">
        <v>104</v>
      </c>
      <c r="D89">
        <v>62</v>
      </c>
      <c r="F89">
        <v>1</v>
      </c>
      <c r="H89">
        <v>8</v>
      </c>
      <c r="J89">
        <v>2</v>
      </c>
    </row>
    <row r="90" spans="1:17" x14ac:dyDescent="0.2">
      <c r="B90" t="s">
        <v>167</v>
      </c>
      <c r="C90">
        <v>76</v>
      </c>
      <c r="D90">
        <v>140</v>
      </c>
      <c r="G90">
        <v>3</v>
      </c>
      <c r="H90">
        <v>23</v>
      </c>
      <c r="I90">
        <v>4</v>
      </c>
      <c r="J90">
        <v>2</v>
      </c>
      <c r="O90">
        <v>1</v>
      </c>
    </row>
    <row r="91" spans="1:17" x14ac:dyDescent="0.2">
      <c r="B91" t="s">
        <v>43</v>
      </c>
      <c r="C91">
        <v>475</v>
      </c>
      <c r="D91">
        <v>620</v>
      </c>
      <c r="F91">
        <v>5</v>
      </c>
      <c r="G91">
        <v>11</v>
      </c>
      <c r="H91">
        <v>167</v>
      </c>
      <c r="I91">
        <v>17</v>
      </c>
      <c r="J91">
        <v>30</v>
      </c>
      <c r="K91">
        <v>23</v>
      </c>
      <c r="N91">
        <v>6</v>
      </c>
      <c r="O91">
        <v>2</v>
      </c>
      <c r="P91">
        <v>1</v>
      </c>
    </row>
    <row r="92" spans="1:17" x14ac:dyDescent="0.2">
      <c r="B92" t="s">
        <v>59</v>
      </c>
      <c r="C92">
        <v>54</v>
      </c>
      <c r="D92">
        <v>159</v>
      </c>
      <c r="G92">
        <v>6</v>
      </c>
      <c r="H92">
        <v>52</v>
      </c>
      <c r="J92">
        <v>3</v>
      </c>
    </row>
    <row r="93" spans="1:17" x14ac:dyDescent="0.2">
      <c r="B93" t="s">
        <v>46</v>
      </c>
      <c r="C93">
        <v>37</v>
      </c>
      <c r="D93">
        <v>203</v>
      </c>
      <c r="F93">
        <v>1</v>
      </c>
      <c r="H93">
        <v>24</v>
      </c>
      <c r="I93">
        <v>1</v>
      </c>
      <c r="J93">
        <v>9</v>
      </c>
      <c r="K93">
        <v>1</v>
      </c>
    </row>
    <row r="94" spans="1:17" x14ac:dyDescent="0.2">
      <c r="B94" t="s">
        <v>58</v>
      </c>
      <c r="C94">
        <v>45</v>
      </c>
      <c r="D94">
        <v>126</v>
      </c>
      <c r="E94">
        <v>1</v>
      </c>
      <c r="H94">
        <v>20</v>
      </c>
      <c r="I94">
        <v>1</v>
      </c>
    </row>
    <row r="95" spans="1:17" x14ac:dyDescent="0.2">
      <c r="B95" t="s">
        <v>57</v>
      </c>
      <c r="C95">
        <v>42</v>
      </c>
      <c r="D95">
        <v>139</v>
      </c>
      <c r="E95">
        <v>2</v>
      </c>
      <c r="F95">
        <v>1</v>
      </c>
      <c r="G95">
        <v>7</v>
      </c>
      <c r="H95">
        <v>76</v>
      </c>
      <c r="I95">
        <v>2</v>
      </c>
      <c r="J95">
        <v>1</v>
      </c>
      <c r="K95">
        <v>1</v>
      </c>
      <c r="O95">
        <v>1</v>
      </c>
      <c r="P95">
        <v>1</v>
      </c>
    </row>
    <row r="96" spans="1:17" x14ac:dyDescent="0.2">
      <c r="B96" t="s">
        <v>52</v>
      </c>
      <c r="C96">
        <v>47</v>
      </c>
      <c r="D96">
        <v>142</v>
      </c>
      <c r="E96">
        <v>1</v>
      </c>
      <c r="G96">
        <v>4</v>
      </c>
      <c r="H96">
        <v>10</v>
      </c>
      <c r="J96">
        <v>1</v>
      </c>
      <c r="O96">
        <v>1</v>
      </c>
    </row>
    <row r="97" spans="2:17" x14ac:dyDescent="0.2">
      <c r="B97" t="s">
        <v>55</v>
      </c>
      <c r="C97">
        <v>47</v>
      </c>
      <c r="D97">
        <v>146</v>
      </c>
      <c r="G97">
        <v>2</v>
      </c>
      <c r="H97">
        <v>46</v>
      </c>
      <c r="I97">
        <v>4</v>
      </c>
      <c r="J97">
        <v>1</v>
      </c>
      <c r="L97">
        <v>1</v>
      </c>
      <c r="N97">
        <v>1</v>
      </c>
    </row>
    <row r="98" spans="2:17" x14ac:dyDescent="0.2">
      <c r="B98" t="s">
        <v>56</v>
      </c>
      <c r="C98">
        <v>49</v>
      </c>
      <c r="D98">
        <v>94</v>
      </c>
      <c r="G98">
        <v>3</v>
      </c>
      <c r="H98">
        <v>67</v>
      </c>
      <c r="I98">
        <v>1</v>
      </c>
      <c r="J98">
        <v>1</v>
      </c>
      <c r="O98">
        <v>2</v>
      </c>
      <c r="Q98">
        <v>1</v>
      </c>
    </row>
    <row r="99" spans="2:17" x14ac:dyDescent="0.2">
      <c r="B99" t="s">
        <v>54</v>
      </c>
      <c r="C99">
        <v>49</v>
      </c>
      <c r="D99">
        <v>124</v>
      </c>
      <c r="H99">
        <v>32</v>
      </c>
      <c r="K99">
        <v>1</v>
      </c>
      <c r="N99">
        <v>1</v>
      </c>
    </row>
    <row r="100" spans="2:17" x14ac:dyDescent="0.2">
      <c r="B100" t="s">
        <v>61</v>
      </c>
      <c r="C100">
        <v>119</v>
      </c>
      <c r="D100">
        <v>198</v>
      </c>
      <c r="G100">
        <v>4</v>
      </c>
      <c r="H100">
        <v>128</v>
      </c>
      <c r="I100">
        <v>1</v>
      </c>
      <c r="J100">
        <v>3</v>
      </c>
    </row>
    <row r="101" spans="2:17" x14ac:dyDescent="0.2">
      <c r="B101" t="s">
        <v>44</v>
      </c>
      <c r="C101">
        <v>342</v>
      </c>
      <c r="D101">
        <v>129</v>
      </c>
      <c r="G101">
        <v>10</v>
      </c>
      <c r="H101">
        <v>30</v>
      </c>
      <c r="I101">
        <v>3</v>
      </c>
      <c r="J101">
        <v>6</v>
      </c>
      <c r="K101">
        <v>17</v>
      </c>
      <c r="Q101">
        <v>3</v>
      </c>
    </row>
    <row r="102" spans="2:17" x14ac:dyDescent="0.2">
      <c r="B102" t="s">
        <v>53</v>
      </c>
      <c r="C102">
        <v>33</v>
      </c>
      <c r="D102">
        <v>315</v>
      </c>
      <c r="E102">
        <v>1</v>
      </c>
      <c r="F102">
        <v>1</v>
      </c>
      <c r="H102">
        <v>27</v>
      </c>
      <c r="I102">
        <v>1</v>
      </c>
      <c r="J102">
        <v>2</v>
      </c>
    </row>
    <row r="103" spans="2:17" x14ac:dyDescent="0.2">
      <c r="B103" t="s">
        <v>51</v>
      </c>
      <c r="C103">
        <v>53</v>
      </c>
      <c r="D103">
        <v>84</v>
      </c>
      <c r="H103">
        <v>28</v>
      </c>
      <c r="J103">
        <v>1</v>
      </c>
      <c r="P103">
        <v>1</v>
      </c>
    </row>
    <row r="104" spans="2:17" x14ac:dyDescent="0.2">
      <c r="B104" t="s">
        <v>50</v>
      </c>
      <c r="C104">
        <v>167</v>
      </c>
      <c r="D104">
        <v>188</v>
      </c>
      <c r="H104">
        <v>39</v>
      </c>
      <c r="I104">
        <v>10</v>
      </c>
      <c r="J104">
        <v>3</v>
      </c>
      <c r="O104">
        <v>1</v>
      </c>
      <c r="P104">
        <v>2</v>
      </c>
    </row>
    <row r="105" spans="2:17" x14ac:dyDescent="0.2">
      <c r="B105" t="s">
        <v>168</v>
      </c>
      <c r="C105">
        <v>19</v>
      </c>
      <c r="D105">
        <v>107</v>
      </c>
      <c r="E105">
        <v>4</v>
      </c>
      <c r="F105">
        <v>3</v>
      </c>
      <c r="H105">
        <v>47</v>
      </c>
      <c r="J105">
        <v>2</v>
      </c>
      <c r="K105">
        <v>3</v>
      </c>
    </row>
    <row r="106" spans="2:17" x14ac:dyDescent="0.2">
      <c r="B106" t="s">
        <v>48</v>
      </c>
      <c r="C106">
        <v>24</v>
      </c>
      <c r="D106">
        <v>127</v>
      </c>
      <c r="E106">
        <v>1</v>
      </c>
      <c r="G106">
        <v>5</v>
      </c>
      <c r="H106">
        <v>22</v>
      </c>
      <c r="J106">
        <v>2</v>
      </c>
    </row>
    <row r="107" spans="2:17" x14ac:dyDescent="0.2">
      <c r="B107" t="s">
        <v>47</v>
      </c>
      <c r="C107">
        <v>16</v>
      </c>
      <c r="D107">
        <v>65</v>
      </c>
      <c r="E107">
        <v>1</v>
      </c>
      <c r="H107">
        <v>5</v>
      </c>
      <c r="J107">
        <v>2</v>
      </c>
    </row>
    <row r="108" spans="2:17" x14ac:dyDescent="0.2">
      <c r="B108" t="s">
        <v>169</v>
      </c>
      <c r="C108">
        <v>203</v>
      </c>
      <c r="D108">
        <v>124</v>
      </c>
      <c r="F108">
        <v>1</v>
      </c>
      <c r="G108">
        <v>1</v>
      </c>
      <c r="H108">
        <v>54</v>
      </c>
      <c r="I108">
        <v>1</v>
      </c>
      <c r="J108">
        <v>1</v>
      </c>
      <c r="K108">
        <v>1</v>
      </c>
      <c r="P108">
        <v>2</v>
      </c>
    </row>
    <row r="109" spans="2:17" x14ac:dyDescent="0.2">
      <c r="B109" t="s">
        <v>39</v>
      </c>
      <c r="C109">
        <v>101</v>
      </c>
      <c r="D109">
        <v>185</v>
      </c>
      <c r="E109">
        <v>7</v>
      </c>
      <c r="F109">
        <v>6</v>
      </c>
      <c r="G109">
        <v>6</v>
      </c>
      <c r="H109">
        <v>107</v>
      </c>
      <c r="I109">
        <v>8</v>
      </c>
      <c r="J109">
        <v>8</v>
      </c>
      <c r="O109">
        <v>1</v>
      </c>
    </row>
    <row r="111" spans="2:17" x14ac:dyDescent="0.2">
      <c r="B111" t="s">
        <v>129</v>
      </c>
      <c r="C111">
        <f>SUM(C89:C109)</f>
        <v>2102</v>
      </c>
      <c r="D111">
        <f t="shared" ref="D111:Q111" si="6">SUM(D89:D109)</f>
        <v>3477</v>
      </c>
      <c r="E111">
        <f t="shared" si="6"/>
        <v>18</v>
      </c>
      <c r="F111">
        <f t="shared" si="6"/>
        <v>19</v>
      </c>
      <c r="G111">
        <f t="shared" si="6"/>
        <v>62</v>
      </c>
      <c r="H111">
        <f t="shared" si="6"/>
        <v>1012</v>
      </c>
      <c r="I111">
        <f t="shared" si="6"/>
        <v>54</v>
      </c>
      <c r="J111">
        <f t="shared" si="6"/>
        <v>80</v>
      </c>
      <c r="K111">
        <f t="shared" si="6"/>
        <v>47</v>
      </c>
      <c r="L111">
        <f t="shared" si="6"/>
        <v>1</v>
      </c>
      <c r="M111">
        <f t="shared" si="6"/>
        <v>0</v>
      </c>
      <c r="N111">
        <f t="shared" si="6"/>
        <v>8</v>
      </c>
      <c r="O111">
        <f t="shared" si="6"/>
        <v>9</v>
      </c>
      <c r="P111">
        <f t="shared" si="6"/>
        <v>7</v>
      </c>
      <c r="Q111">
        <f t="shared" si="6"/>
        <v>4</v>
      </c>
    </row>
    <row r="114" spans="1:11" x14ac:dyDescent="0.2">
      <c r="A114" t="s">
        <v>103</v>
      </c>
      <c r="B114" t="s">
        <v>142</v>
      </c>
      <c r="C114">
        <v>446</v>
      </c>
      <c r="D114">
        <v>1342</v>
      </c>
      <c r="E114">
        <v>185</v>
      </c>
      <c r="G114">
        <v>38</v>
      </c>
      <c r="H114">
        <v>1082</v>
      </c>
      <c r="I114">
        <v>134</v>
      </c>
      <c r="J114">
        <v>170</v>
      </c>
      <c r="K114">
        <v>197</v>
      </c>
    </row>
    <row r="117" spans="1:11" x14ac:dyDescent="0.2">
      <c r="A117" t="s">
        <v>206</v>
      </c>
    </row>
  </sheetData>
  <pageMargins left="0.7" right="0.7" top="0.78740157499999996" bottom="0.78740157499999996" header="0.3" footer="0.3"/>
  <pageSetup paperSize="9" scale="30" orientation="landscape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27"/>
  <sheetViews>
    <sheetView workbookViewId="0">
      <selection activeCell="R107" sqref="R107:U107"/>
    </sheetView>
  </sheetViews>
  <sheetFormatPr baseColWidth="10" defaultRowHeight="16" x14ac:dyDescent="0.2"/>
  <sheetData>
    <row r="1" spans="1:11" x14ac:dyDescent="0.2">
      <c r="C1" t="s">
        <v>6</v>
      </c>
      <c r="D1" t="s">
        <v>0</v>
      </c>
      <c r="E1" t="s">
        <v>3</v>
      </c>
      <c r="F1" t="s">
        <v>2</v>
      </c>
      <c r="G1" t="s">
        <v>143</v>
      </c>
      <c r="H1" t="s">
        <v>4</v>
      </c>
      <c r="I1" t="s">
        <v>5</v>
      </c>
      <c r="J1" t="s">
        <v>144</v>
      </c>
      <c r="K1" t="s">
        <v>110</v>
      </c>
    </row>
    <row r="2" spans="1:11" x14ac:dyDescent="0.2">
      <c r="A2" t="s">
        <v>109</v>
      </c>
      <c r="B2" t="s">
        <v>108</v>
      </c>
      <c r="C2">
        <v>17265823</v>
      </c>
      <c r="D2">
        <v>7176505</v>
      </c>
      <c r="E2">
        <v>4845379</v>
      </c>
      <c r="F2">
        <v>4423161</v>
      </c>
      <c r="G2">
        <v>3132595</v>
      </c>
      <c r="H2">
        <v>432105</v>
      </c>
      <c r="I2">
        <v>333487</v>
      </c>
      <c r="J2">
        <v>384116</v>
      </c>
      <c r="K2">
        <v>1072893</v>
      </c>
    </row>
    <row r="4" spans="1:11" x14ac:dyDescent="0.2">
      <c r="A4" t="s">
        <v>106</v>
      </c>
      <c r="B4" t="s">
        <v>132</v>
      </c>
      <c r="G4">
        <v>4493</v>
      </c>
      <c r="H4">
        <v>834</v>
      </c>
    </row>
    <row r="6" spans="1:11" x14ac:dyDescent="0.2">
      <c r="B6" t="s">
        <v>117</v>
      </c>
      <c r="C6">
        <v>8436</v>
      </c>
      <c r="D6">
        <v>3928</v>
      </c>
      <c r="E6">
        <v>1448</v>
      </c>
      <c r="F6">
        <v>724</v>
      </c>
      <c r="G6">
        <v>2081</v>
      </c>
      <c r="H6">
        <v>646</v>
      </c>
      <c r="I6">
        <v>134</v>
      </c>
      <c r="J6">
        <v>348</v>
      </c>
    </row>
    <row r="8" spans="1:11" x14ac:dyDescent="0.2">
      <c r="A8" t="s">
        <v>10</v>
      </c>
      <c r="B8" t="s">
        <v>109</v>
      </c>
      <c r="C8">
        <v>6474</v>
      </c>
      <c r="D8">
        <v>5485</v>
      </c>
      <c r="E8">
        <v>911</v>
      </c>
      <c r="F8">
        <v>104</v>
      </c>
      <c r="G8">
        <v>513</v>
      </c>
      <c r="H8">
        <v>151</v>
      </c>
      <c r="I8">
        <v>23</v>
      </c>
      <c r="J8">
        <v>542</v>
      </c>
    </row>
    <row r="9" spans="1:11" x14ac:dyDescent="0.2">
      <c r="B9" t="s">
        <v>29</v>
      </c>
      <c r="C9">
        <v>602</v>
      </c>
      <c r="D9">
        <v>711</v>
      </c>
      <c r="E9">
        <v>124</v>
      </c>
      <c r="F9">
        <v>25</v>
      </c>
      <c r="G9">
        <v>80</v>
      </c>
      <c r="H9">
        <v>34</v>
      </c>
      <c r="I9">
        <v>6</v>
      </c>
      <c r="J9">
        <v>18</v>
      </c>
    </row>
    <row r="10" spans="1:11" x14ac:dyDescent="0.2">
      <c r="B10" t="s">
        <v>23</v>
      </c>
      <c r="C10">
        <v>635</v>
      </c>
      <c r="D10">
        <v>527</v>
      </c>
      <c r="E10">
        <v>99</v>
      </c>
      <c r="F10">
        <v>2</v>
      </c>
      <c r="G10">
        <v>29</v>
      </c>
      <c r="H10">
        <v>6</v>
      </c>
      <c r="J10">
        <v>32</v>
      </c>
    </row>
    <row r="11" spans="1:11" x14ac:dyDescent="0.2">
      <c r="B11" t="s">
        <v>27</v>
      </c>
      <c r="C11">
        <v>106</v>
      </c>
      <c r="D11">
        <v>52</v>
      </c>
      <c r="E11">
        <v>4</v>
      </c>
      <c r="F11">
        <v>2</v>
      </c>
      <c r="G11">
        <v>9</v>
      </c>
      <c r="H11">
        <v>2</v>
      </c>
      <c r="I11">
        <v>3</v>
      </c>
      <c r="J11">
        <v>2</v>
      </c>
    </row>
    <row r="12" spans="1:11" x14ac:dyDescent="0.2">
      <c r="B12" t="s">
        <v>11</v>
      </c>
      <c r="C12">
        <v>246</v>
      </c>
      <c r="D12">
        <v>147</v>
      </c>
      <c r="E12">
        <v>13</v>
      </c>
      <c r="F12">
        <v>2</v>
      </c>
      <c r="G12">
        <v>22</v>
      </c>
      <c r="H12">
        <v>6</v>
      </c>
    </row>
    <row r="13" spans="1:11" x14ac:dyDescent="0.2">
      <c r="B13" t="s">
        <v>17</v>
      </c>
      <c r="C13">
        <v>299</v>
      </c>
      <c r="D13">
        <v>211</v>
      </c>
      <c r="E13">
        <v>39</v>
      </c>
      <c r="G13">
        <v>21</v>
      </c>
      <c r="J13">
        <v>4</v>
      </c>
    </row>
    <row r="14" spans="1:11" x14ac:dyDescent="0.2">
      <c r="B14" t="s">
        <v>26</v>
      </c>
      <c r="C14">
        <v>201</v>
      </c>
      <c r="D14">
        <v>124</v>
      </c>
      <c r="E14">
        <v>12</v>
      </c>
      <c r="F14" s="1"/>
      <c r="G14">
        <v>23</v>
      </c>
      <c r="H14">
        <v>6</v>
      </c>
      <c r="J14">
        <v>7</v>
      </c>
    </row>
    <row r="15" spans="1:11" x14ac:dyDescent="0.2">
      <c r="B15" t="s">
        <v>15</v>
      </c>
      <c r="C15">
        <v>530</v>
      </c>
      <c r="D15">
        <v>293</v>
      </c>
      <c r="E15" s="1">
        <v>83</v>
      </c>
      <c r="F15">
        <v>1</v>
      </c>
      <c r="G15">
        <v>31</v>
      </c>
      <c r="H15">
        <v>2</v>
      </c>
      <c r="I15">
        <v>1</v>
      </c>
      <c r="J15">
        <v>23</v>
      </c>
    </row>
    <row r="16" spans="1:11" x14ac:dyDescent="0.2">
      <c r="B16" t="s">
        <v>12</v>
      </c>
      <c r="C16">
        <v>498</v>
      </c>
      <c r="D16">
        <v>329</v>
      </c>
      <c r="E16">
        <v>50</v>
      </c>
      <c r="F16">
        <v>2</v>
      </c>
      <c r="G16">
        <v>23</v>
      </c>
      <c r="H16">
        <v>11</v>
      </c>
      <c r="I16">
        <v>1</v>
      </c>
      <c r="J16" s="1">
        <v>8</v>
      </c>
    </row>
    <row r="17" spans="1:10" x14ac:dyDescent="0.2">
      <c r="B17" t="s">
        <v>20</v>
      </c>
      <c r="C17">
        <v>770</v>
      </c>
      <c r="D17" s="2">
        <v>427</v>
      </c>
      <c r="E17">
        <v>125</v>
      </c>
      <c r="G17" s="1">
        <v>23</v>
      </c>
      <c r="H17">
        <v>16</v>
      </c>
      <c r="J17">
        <v>21</v>
      </c>
    </row>
    <row r="18" spans="1:10" x14ac:dyDescent="0.2">
      <c r="B18" t="s">
        <v>18</v>
      </c>
      <c r="C18">
        <v>224</v>
      </c>
      <c r="D18">
        <v>96</v>
      </c>
      <c r="E18">
        <v>1</v>
      </c>
      <c r="F18">
        <v>2</v>
      </c>
      <c r="G18">
        <v>15</v>
      </c>
      <c r="H18">
        <v>2</v>
      </c>
      <c r="J18">
        <v>6</v>
      </c>
    </row>
    <row r="19" spans="1:10" x14ac:dyDescent="0.2">
      <c r="B19" t="s">
        <v>21</v>
      </c>
      <c r="C19">
        <v>358</v>
      </c>
      <c r="D19">
        <v>490</v>
      </c>
      <c r="E19">
        <v>30</v>
      </c>
      <c r="F19">
        <v>1</v>
      </c>
      <c r="G19">
        <v>49</v>
      </c>
      <c r="H19">
        <v>7</v>
      </c>
      <c r="I19">
        <v>4</v>
      </c>
      <c r="J19">
        <v>70</v>
      </c>
    </row>
    <row r="20" spans="1:10" x14ac:dyDescent="0.2">
      <c r="B20" t="s">
        <v>25</v>
      </c>
      <c r="C20">
        <v>77</v>
      </c>
      <c r="D20">
        <v>77</v>
      </c>
      <c r="E20">
        <v>3</v>
      </c>
      <c r="G20">
        <v>5</v>
      </c>
      <c r="H20">
        <v>1</v>
      </c>
      <c r="J20">
        <v>7</v>
      </c>
    </row>
    <row r="21" spans="1:10" x14ac:dyDescent="0.2">
      <c r="B21" t="s">
        <v>16</v>
      </c>
      <c r="C21">
        <v>315</v>
      </c>
      <c r="D21">
        <v>329</v>
      </c>
      <c r="E21">
        <v>48</v>
      </c>
      <c r="F21">
        <v>7</v>
      </c>
      <c r="G21">
        <v>51</v>
      </c>
      <c r="H21">
        <v>4</v>
      </c>
      <c r="I21">
        <v>4</v>
      </c>
      <c r="J21">
        <v>101</v>
      </c>
    </row>
    <row r="22" spans="1:10" x14ac:dyDescent="0.2">
      <c r="B22" t="s">
        <v>19</v>
      </c>
      <c r="C22">
        <v>385</v>
      </c>
      <c r="D22">
        <v>651</v>
      </c>
      <c r="E22">
        <v>86</v>
      </c>
      <c r="F22">
        <v>19</v>
      </c>
      <c r="G22">
        <v>26</v>
      </c>
      <c r="H22">
        <v>9</v>
      </c>
      <c r="J22">
        <v>30</v>
      </c>
    </row>
    <row r="23" spans="1:10" x14ac:dyDescent="0.2">
      <c r="B23" t="s">
        <v>13</v>
      </c>
      <c r="C23">
        <v>697</v>
      </c>
      <c r="D23">
        <v>515</v>
      </c>
      <c r="E23">
        <v>78</v>
      </c>
      <c r="F23">
        <v>10</v>
      </c>
      <c r="G23">
        <v>58</v>
      </c>
      <c r="H23">
        <v>27</v>
      </c>
      <c r="I23">
        <v>4</v>
      </c>
      <c r="J23">
        <v>166</v>
      </c>
    </row>
    <row r="24" spans="1:10" x14ac:dyDescent="0.2">
      <c r="B24" t="s">
        <v>22</v>
      </c>
      <c r="C24">
        <v>527</v>
      </c>
      <c r="D24">
        <v>479</v>
      </c>
      <c r="E24">
        <v>107</v>
      </c>
      <c r="F24">
        <v>31</v>
      </c>
      <c r="G24">
        <v>48</v>
      </c>
      <c r="H24">
        <v>18</v>
      </c>
      <c r="J24">
        <v>47</v>
      </c>
    </row>
    <row r="26" spans="1:10" x14ac:dyDescent="0.2">
      <c r="B26" t="s">
        <v>28</v>
      </c>
      <c r="C26">
        <f>SUM(C9:C24)</f>
        <v>6470</v>
      </c>
      <c r="D26">
        <f t="shared" ref="D26:J26" si="0">SUM(D9:D24)</f>
        <v>5458</v>
      </c>
      <c r="E26">
        <f t="shared" si="0"/>
        <v>902</v>
      </c>
      <c r="F26">
        <f t="shared" si="0"/>
        <v>104</v>
      </c>
      <c r="G26">
        <f t="shared" si="0"/>
        <v>513</v>
      </c>
      <c r="H26">
        <f t="shared" si="0"/>
        <v>151</v>
      </c>
      <c r="I26">
        <f t="shared" si="0"/>
        <v>23</v>
      </c>
      <c r="J26">
        <f t="shared" si="0"/>
        <v>542</v>
      </c>
    </row>
    <row r="29" spans="1:10" x14ac:dyDescent="0.2">
      <c r="A29" t="s">
        <v>31</v>
      </c>
      <c r="B29" t="s">
        <v>109</v>
      </c>
      <c r="C29">
        <v>2953</v>
      </c>
      <c r="D29">
        <v>2311</v>
      </c>
      <c r="E29">
        <v>497</v>
      </c>
      <c r="F29">
        <v>51</v>
      </c>
      <c r="G29">
        <v>290</v>
      </c>
      <c r="H29">
        <v>73</v>
      </c>
      <c r="I29">
        <v>13</v>
      </c>
      <c r="J29">
        <v>415</v>
      </c>
    </row>
    <row r="30" spans="1:10" x14ac:dyDescent="0.2">
      <c r="B30" t="s">
        <v>30</v>
      </c>
      <c r="C30">
        <v>251</v>
      </c>
      <c r="D30">
        <v>531</v>
      </c>
      <c r="E30">
        <v>112</v>
      </c>
      <c r="F30">
        <v>4</v>
      </c>
      <c r="G30">
        <v>49</v>
      </c>
      <c r="H30">
        <v>8</v>
      </c>
      <c r="I30">
        <v>4</v>
      </c>
      <c r="J30">
        <v>20</v>
      </c>
    </row>
    <row r="31" spans="1:10" x14ac:dyDescent="0.2">
      <c r="B31" t="s">
        <v>33</v>
      </c>
      <c r="C31">
        <v>748</v>
      </c>
      <c r="D31">
        <v>723</v>
      </c>
      <c r="E31">
        <v>168</v>
      </c>
      <c r="F31">
        <v>46</v>
      </c>
      <c r="G31">
        <v>99</v>
      </c>
      <c r="H31">
        <v>32</v>
      </c>
      <c r="I31">
        <v>6</v>
      </c>
      <c r="J31">
        <v>28</v>
      </c>
    </row>
    <row r="32" spans="1:10" x14ac:dyDescent="0.2">
      <c r="B32" t="s">
        <v>32</v>
      </c>
      <c r="C32">
        <v>98</v>
      </c>
      <c r="D32">
        <v>260</v>
      </c>
      <c r="E32">
        <v>50</v>
      </c>
      <c r="F32">
        <v>1</v>
      </c>
      <c r="G32">
        <v>8</v>
      </c>
      <c r="H32">
        <v>7</v>
      </c>
      <c r="I32">
        <v>1</v>
      </c>
      <c r="J32">
        <v>3</v>
      </c>
    </row>
    <row r="33" spans="1:10" x14ac:dyDescent="0.2">
      <c r="B33" t="s">
        <v>34</v>
      </c>
      <c r="C33">
        <v>181</v>
      </c>
      <c r="D33">
        <v>527</v>
      </c>
      <c r="E33">
        <v>130</v>
      </c>
      <c r="G33">
        <v>35</v>
      </c>
      <c r="H33">
        <v>6</v>
      </c>
      <c r="I33">
        <v>2</v>
      </c>
      <c r="J33">
        <v>8</v>
      </c>
    </row>
    <row r="34" spans="1:10" x14ac:dyDescent="0.2">
      <c r="B34" t="s">
        <v>36</v>
      </c>
      <c r="C34">
        <v>186</v>
      </c>
      <c r="D34">
        <v>154</v>
      </c>
      <c r="E34">
        <v>16</v>
      </c>
      <c r="G34">
        <v>15</v>
      </c>
      <c r="H34">
        <v>1</v>
      </c>
      <c r="J34">
        <v>10</v>
      </c>
    </row>
    <row r="35" spans="1:10" x14ac:dyDescent="0.2">
      <c r="B35" t="s">
        <v>35</v>
      </c>
      <c r="C35">
        <v>684</v>
      </c>
      <c r="D35">
        <v>65</v>
      </c>
      <c r="E35">
        <v>9</v>
      </c>
      <c r="G35">
        <v>43</v>
      </c>
      <c r="H35">
        <v>14</v>
      </c>
      <c r="I35">
        <v>16</v>
      </c>
      <c r="J35">
        <v>97</v>
      </c>
    </row>
    <row r="36" spans="1:10" x14ac:dyDescent="0.2">
      <c r="B36" t="s">
        <v>37</v>
      </c>
      <c r="C36">
        <v>565</v>
      </c>
      <c r="D36">
        <v>25</v>
      </c>
      <c r="E36">
        <v>11</v>
      </c>
      <c r="G36">
        <v>26</v>
      </c>
      <c r="H36">
        <v>4</v>
      </c>
      <c r="J36">
        <v>145</v>
      </c>
    </row>
    <row r="37" spans="1:10" x14ac:dyDescent="0.2">
      <c r="B37" t="s">
        <v>38</v>
      </c>
      <c r="C37">
        <v>240</v>
      </c>
      <c r="D37">
        <v>26</v>
      </c>
      <c r="E37">
        <v>1</v>
      </c>
      <c r="G37">
        <v>15</v>
      </c>
      <c r="H37">
        <v>1</v>
      </c>
      <c r="J37">
        <v>104</v>
      </c>
    </row>
    <row r="39" spans="1:10" x14ac:dyDescent="0.2">
      <c r="B39" t="s">
        <v>28</v>
      </c>
      <c r="C39">
        <f>SUM(C30:C37)</f>
        <v>2953</v>
      </c>
      <c r="D39">
        <f t="shared" ref="D39:J39" si="1">SUM(D30:D37)</f>
        <v>2311</v>
      </c>
      <c r="E39">
        <f t="shared" si="1"/>
        <v>497</v>
      </c>
      <c r="F39">
        <f t="shared" si="1"/>
        <v>51</v>
      </c>
      <c r="G39">
        <f t="shared" si="1"/>
        <v>290</v>
      </c>
      <c r="H39">
        <f t="shared" si="1"/>
        <v>73</v>
      </c>
      <c r="I39">
        <f t="shared" si="1"/>
        <v>29</v>
      </c>
      <c r="J39">
        <f t="shared" si="1"/>
        <v>415</v>
      </c>
    </row>
    <row r="42" spans="1:10" x14ac:dyDescent="0.2">
      <c r="A42" t="s">
        <v>40</v>
      </c>
      <c r="B42" t="s">
        <v>109</v>
      </c>
      <c r="C42">
        <v>4647</v>
      </c>
      <c r="D42">
        <v>2080</v>
      </c>
      <c r="E42">
        <v>295</v>
      </c>
      <c r="F42">
        <v>20</v>
      </c>
      <c r="G42">
        <v>898</v>
      </c>
      <c r="H42">
        <v>100</v>
      </c>
      <c r="I42">
        <v>9</v>
      </c>
      <c r="J42">
        <v>166</v>
      </c>
    </row>
    <row r="43" spans="1:10" x14ac:dyDescent="0.2">
      <c r="B43" t="s">
        <v>42</v>
      </c>
      <c r="C43">
        <v>63</v>
      </c>
      <c r="D43">
        <v>102</v>
      </c>
      <c r="E43">
        <v>9</v>
      </c>
      <c r="G43">
        <v>27</v>
      </c>
      <c r="H43">
        <v>1</v>
      </c>
      <c r="J43">
        <v>1</v>
      </c>
    </row>
    <row r="44" spans="1:10" x14ac:dyDescent="0.2">
      <c r="B44" t="s">
        <v>60</v>
      </c>
      <c r="C44">
        <v>180</v>
      </c>
      <c r="D44">
        <v>54</v>
      </c>
      <c r="E44">
        <v>7</v>
      </c>
      <c r="G44">
        <v>31</v>
      </c>
    </row>
    <row r="45" spans="1:10" x14ac:dyDescent="0.2">
      <c r="B45" t="s">
        <v>122</v>
      </c>
      <c r="C45">
        <v>517</v>
      </c>
      <c r="D45">
        <v>251</v>
      </c>
      <c r="E45">
        <v>14</v>
      </c>
      <c r="F45">
        <v>3</v>
      </c>
      <c r="G45">
        <v>98</v>
      </c>
      <c r="H45">
        <v>20</v>
      </c>
      <c r="J45">
        <v>52</v>
      </c>
    </row>
    <row r="46" spans="1:10" x14ac:dyDescent="0.2">
      <c r="B46" t="s">
        <v>123</v>
      </c>
      <c r="C46">
        <v>282</v>
      </c>
      <c r="D46">
        <v>123</v>
      </c>
      <c r="E46">
        <v>25</v>
      </c>
      <c r="G46">
        <v>54</v>
      </c>
      <c r="H46">
        <v>12</v>
      </c>
      <c r="I46">
        <v>1</v>
      </c>
      <c r="J46">
        <v>44</v>
      </c>
    </row>
    <row r="47" spans="1:10" x14ac:dyDescent="0.2">
      <c r="B47" t="s">
        <v>59</v>
      </c>
      <c r="C47">
        <v>269</v>
      </c>
      <c r="D47">
        <v>36</v>
      </c>
      <c r="E47">
        <v>5</v>
      </c>
      <c r="G47">
        <v>28</v>
      </c>
      <c r="H47">
        <v>7</v>
      </c>
      <c r="J47">
        <v>3</v>
      </c>
    </row>
    <row r="48" spans="1:10" x14ac:dyDescent="0.2">
      <c r="B48" t="s">
        <v>46</v>
      </c>
      <c r="C48">
        <v>200</v>
      </c>
      <c r="D48">
        <v>56</v>
      </c>
      <c r="E48">
        <v>3</v>
      </c>
      <c r="F48">
        <v>3</v>
      </c>
      <c r="G48">
        <v>52</v>
      </c>
      <c r="H48">
        <v>3</v>
      </c>
      <c r="J48">
        <v>12</v>
      </c>
    </row>
    <row r="49" spans="2:10" x14ac:dyDescent="0.2">
      <c r="B49" t="s">
        <v>58</v>
      </c>
      <c r="C49">
        <v>169</v>
      </c>
      <c r="D49">
        <v>84</v>
      </c>
      <c r="E49">
        <v>1</v>
      </c>
      <c r="G49">
        <v>15</v>
      </c>
      <c r="H49">
        <v>2</v>
      </c>
    </row>
    <row r="50" spans="2:10" x14ac:dyDescent="0.2">
      <c r="B50" t="s">
        <v>57</v>
      </c>
      <c r="C50">
        <v>224</v>
      </c>
      <c r="D50">
        <v>28</v>
      </c>
      <c r="E50">
        <v>9</v>
      </c>
      <c r="F50">
        <v>2</v>
      </c>
      <c r="G50">
        <v>48</v>
      </c>
      <c r="H50">
        <v>2</v>
      </c>
      <c r="I50">
        <v>1</v>
      </c>
      <c r="J50">
        <v>3</v>
      </c>
    </row>
    <row r="51" spans="2:10" x14ac:dyDescent="0.2">
      <c r="B51" t="s">
        <v>52</v>
      </c>
      <c r="C51">
        <v>178</v>
      </c>
      <c r="D51">
        <v>48</v>
      </c>
      <c r="E51">
        <v>2</v>
      </c>
      <c r="G51">
        <v>16</v>
      </c>
      <c r="H51">
        <v>2</v>
      </c>
    </row>
    <row r="52" spans="2:10" x14ac:dyDescent="0.2">
      <c r="B52" t="s">
        <v>55</v>
      </c>
      <c r="C52">
        <v>184</v>
      </c>
      <c r="D52">
        <v>29</v>
      </c>
      <c r="E52">
        <v>3</v>
      </c>
      <c r="G52">
        <v>30</v>
      </c>
    </row>
    <row r="53" spans="2:10" x14ac:dyDescent="0.2">
      <c r="B53" t="s">
        <v>56</v>
      </c>
      <c r="C53">
        <v>187</v>
      </c>
      <c r="D53">
        <v>41</v>
      </c>
      <c r="E53">
        <v>5</v>
      </c>
      <c r="G53">
        <v>32</v>
      </c>
      <c r="H53">
        <v>1</v>
      </c>
      <c r="J53">
        <v>2</v>
      </c>
    </row>
    <row r="54" spans="2:10" x14ac:dyDescent="0.2">
      <c r="B54" t="s">
        <v>54</v>
      </c>
      <c r="C54">
        <v>114</v>
      </c>
      <c r="D54">
        <v>60</v>
      </c>
      <c r="E54">
        <v>1</v>
      </c>
      <c r="G54">
        <v>65</v>
      </c>
      <c r="H54">
        <v>2</v>
      </c>
      <c r="J54">
        <v>4</v>
      </c>
    </row>
    <row r="55" spans="2:10" x14ac:dyDescent="0.2">
      <c r="B55" t="s">
        <v>61</v>
      </c>
      <c r="C55">
        <v>351</v>
      </c>
      <c r="D55">
        <v>134</v>
      </c>
      <c r="E55">
        <v>16</v>
      </c>
      <c r="F55">
        <v>1</v>
      </c>
      <c r="G55">
        <v>65</v>
      </c>
      <c r="H55">
        <v>8</v>
      </c>
    </row>
    <row r="56" spans="2:10" x14ac:dyDescent="0.2">
      <c r="B56" t="s">
        <v>44</v>
      </c>
      <c r="C56">
        <v>137</v>
      </c>
      <c r="D56">
        <v>413</v>
      </c>
      <c r="E56" s="1">
        <v>115</v>
      </c>
      <c r="F56">
        <v>2</v>
      </c>
      <c r="G56">
        <v>37</v>
      </c>
      <c r="H56">
        <v>10</v>
      </c>
      <c r="I56">
        <v>5</v>
      </c>
      <c r="J56">
        <v>11</v>
      </c>
    </row>
    <row r="57" spans="2:10" x14ac:dyDescent="0.2">
      <c r="B57" t="s">
        <v>53</v>
      </c>
      <c r="C57">
        <v>420</v>
      </c>
      <c r="D57">
        <v>37</v>
      </c>
      <c r="E57">
        <v>4</v>
      </c>
      <c r="G57">
        <v>37</v>
      </c>
      <c r="H57">
        <v>1</v>
      </c>
    </row>
    <row r="58" spans="2:10" x14ac:dyDescent="0.2">
      <c r="B58" t="s">
        <v>51</v>
      </c>
      <c r="C58">
        <v>83</v>
      </c>
      <c r="D58">
        <v>63</v>
      </c>
      <c r="E58">
        <v>16</v>
      </c>
      <c r="G58">
        <v>25</v>
      </c>
      <c r="H58">
        <v>17</v>
      </c>
      <c r="I58">
        <v>1</v>
      </c>
      <c r="J58">
        <v>8</v>
      </c>
    </row>
    <row r="59" spans="2:10" x14ac:dyDescent="0.2">
      <c r="B59" t="s">
        <v>50</v>
      </c>
      <c r="C59">
        <v>190</v>
      </c>
      <c r="D59">
        <v>134</v>
      </c>
      <c r="E59">
        <v>32</v>
      </c>
      <c r="G59">
        <v>47</v>
      </c>
      <c r="H59">
        <v>2</v>
      </c>
      <c r="J59">
        <v>4</v>
      </c>
    </row>
    <row r="60" spans="2:10" x14ac:dyDescent="0.2">
      <c r="B60" t="s">
        <v>49</v>
      </c>
      <c r="C60">
        <v>203</v>
      </c>
      <c r="D60">
        <v>27</v>
      </c>
      <c r="E60">
        <v>2</v>
      </c>
      <c r="G60">
        <v>16</v>
      </c>
    </row>
    <row r="61" spans="2:10" x14ac:dyDescent="0.2">
      <c r="B61" t="s">
        <v>48</v>
      </c>
      <c r="C61">
        <v>146</v>
      </c>
      <c r="D61">
        <v>14</v>
      </c>
      <c r="G61">
        <v>26</v>
      </c>
      <c r="H61">
        <v>1</v>
      </c>
    </row>
    <row r="62" spans="2:10" x14ac:dyDescent="0.2">
      <c r="B62" t="s">
        <v>47</v>
      </c>
      <c r="C62">
        <v>31</v>
      </c>
      <c r="D62">
        <v>6</v>
      </c>
      <c r="E62">
        <v>3</v>
      </c>
      <c r="G62">
        <v>28</v>
      </c>
    </row>
    <row r="63" spans="2:10" x14ac:dyDescent="0.2">
      <c r="B63" t="s">
        <v>45</v>
      </c>
      <c r="C63">
        <v>148</v>
      </c>
      <c r="D63">
        <v>259</v>
      </c>
      <c r="E63">
        <v>11</v>
      </c>
      <c r="G63">
        <v>61</v>
      </c>
      <c r="H63">
        <v>9</v>
      </c>
      <c r="J63">
        <v>12</v>
      </c>
    </row>
    <row r="64" spans="2:10" x14ac:dyDescent="0.2">
      <c r="B64" t="s">
        <v>39</v>
      </c>
      <c r="C64">
        <v>371</v>
      </c>
      <c r="D64">
        <v>86</v>
      </c>
      <c r="E64">
        <v>12</v>
      </c>
      <c r="F64">
        <v>9</v>
      </c>
      <c r="G64">
        <v>60</v>
      </c>
      <c r="H64" s="1">
        <v>3</v>
      </c>
      <c r="J64">
        <v>1</v>
      </c>
    </row>
    <row r="66" spans="1:10" x14ac:dyDescent="0.2">
      <c r="B66" t="s">
        <v>28</v>
      </c>
      <c r="C66">
        <f>SUM(C43:C64)</f>
        <v>4647</v>
      </c>
      <c r="D66">
        <f t="shared" ref="D66:J66" si="2">SUM(D43:D64)</f>
        <v>2085</v>
      </c>
      <c r="E66">
        <f t="shared" si="2"/>
        <v>295</v>
      </c>
      <c r="F66">
        <f t="shared" si="2"/>
        <v>20</v>
      </c>
      <c r="G66">
        <f t="shared" si="2"/>
        <v>898</v>
      </c>
      <c r="H66">
        <f t="shared" si="2"/>
        <v>103</v>
      </c>
      <c r="I66">
        <f t="shared" si="2"/>
        <v>8</v>
      </c>
      <c r="J66">
        <f t="shared" si="2"/>
        <v>157</v>
      </c>
    </row>
    <row r="69" spans="1:10" x14ac:dyDescent="0.2">
      <c r="A69" t="s">
        <v>65</v>
      </c>
      <c r="B69" t="s">
        <v>109</v>
      </c>
      <c r="C69">
        <v>3092</v>
      </c>
      <c r="D69">
        <v>1676</v>
      </c>
      <c r="E69">
        <v>455</v>
      </c>
      <c r="F69">
        <v>21</v>
      </c>
      <c r="G69">
        <v>582</v>
      </c>
      <c r="H69">
        <v>98</v>
      </c>
      <c r="I69">
        <v>22</v>
      </c>
      <c r="J69">
        <v>97</v>
      </c>
    </row>
    <row r="70" spans="1:10" x14ac:dyDescent="0.2">
      <c r="B70" t="s">
        <v>124</v>
      </c>
      <c r="C70">
        <v>698</v>
      </c>
      <c r="D70">
        <v>268</v>
      </c>
      <c r="E70">
        <v>105</v>
      </c>
      <c r="F70">
        <v>15</v>
      </c>
      <c r="G70">
        <v>127</v>
      </c>
      <c r="H70">
        <v>29</v>
      </c>
      <c r="I70">
        <v>16</v>
      </c>
      <c r="J70">
        <v>21</v>
      </c>
    </row>
    <row r="71" spans="1:10" x14ac:dyDescent="0.2">
      <c r="B71" t="s">
        <v>67</v>
      </c>
      <c r="C71">
        <v>255</v>
      </c>
      <c r="D71">
        <v>22</v>
      </c>
      <c r="E71">
        <v>4</v>
      </c>
      <c r="G71">
        <v>17</v>
      </c>
      <c r="H71">
        <v>1</v>
      </c>
      <c r="J71">
        <v>1</v>
      </c>
    </row>
    <row r="72" spans="1:10" x14ac:dyDescent="0.2">
      <c r="B72" t="s">
        <v>125</v>
      </c>
      <c r="C72" s="1">
        <v>203</v>
      </c>
      <c r="D72">
        <v>6</v>
      </c>
      <c r="G72">
        <v>26</v>
      </c>
      <c r="H72">
        <v>1</v>
      </c>
    </row>
    <row r="73" spans="1:10" x14ac:dyDescent="0.2">
      <c r="B73" t="s">
        <v>145</v>
      </c>
      <c r="C73">
        <v>225</v>
      </c>
      <c r="D73">
        <v>7</v>
      </c>
      <c r="G73">
        <v>41</v>
      </c>
    </row>
    <row r="74" spans="1:10" x14ac:dyDescent="0.2">
      <c r="B74" t="s">
        <v>68</v>
      </c>
      <c r="C74">
        <v>125</v>
      </c>
      <c r="D74">
        <v>29</v>
      </c>
      <c r="E74" s="1">
        <v>5</v>
      </c>
      <c r="G74">
        <v>35</v>
      </c>
      <c r="H74">
        <v>4</v>
      </c>
      <c r="J74">
        <v>8</v>
      </c>
    </row>
    <row r="75" spans="1:10" x14ac:dyDescent="0.2">
      <c r="B75" t="s">
        <v>73</v>
      </c>
      <c r="C75" s="1">
        <v>353</v>
      </c>
      <c r="D75">
        <v>154</v>
      </c>
      <c r="E75">
        <v>10</v>
      </c>
      <c r="G75">
        <v>157</v>
      </c>
      <c r="H75">
        <v>23</v>
      </c>
      <c r="J75">
        <v>2</v>
      </c>
    </row>
    <row r="76" spans="1:10" x14ac:dyDescent="0.2">
      <c r="B76" t="s">
        <v>74</v>
      </c>
      <c r="C76">
        <v>204</v>
      </c>
      <c r="D76">
        <v>344</v>
      </c>
      <c r="E76" s="1">
        <v>59</v>
      </c>
      <c r="G76">
        <v>38</v>
      </c>
      <c r="H76">
        <v>10</v>
      </c>
      <c r="I76">
        <v>6</v>
      </c>
      <c r="J76">
        <v>4</v>
      </c>
    </row>
    <row r="77" spans="1:10" x14ac:dyDescent="0.2">
      <c r="B77" t="s">
        <v>71</v>
      </c>
      <c r="C77">
        <v>236</v>
      </c>
      <c r="D77">
        <v>263</v>
      </c>
      <c r="E77">
        <v>75</v>
      </c>
      <c r="G77">
        <v>40</v>
      </c>
      <c r="H77">
        <v>8</v>
      </c>
      <c r="J77">
        <v>6</v>
      </c>
    </row>
    <row r="78" spans="1:10" x14ac:dyDescent="0.2">
      <c r="B78" t="s">
        <v>72</v>
      </c>
      <c r="C78">
        <v>372</v>
      </c>
      <c r="D78">
        <v>508</v>
      </c>
      <c r="E78" s="1">
        <v>157</v>
      </c>
      <c r="G78">
        <v>40</v>
      </c>
      <c r="H78">
        <v>15</v>
      </c>
      <c r="J78">
        <v>54</v>
      </c>
    </row>
    <row r="79" spans="1:10" x14ac:dyDescent="0.2">
      <c r="B79" t="s">
        <v>66</v>
      </c>
      <c r="C79">
        <v>345</v>
      </c>
      <c r="D79">
        <v>72</v>
      </c>
      <c r="E79">
        <v>39</v>
      </c>
      <c r="F79">
        <v>5</v>
      </c>
      <c r="G79">
        <v>20</v>
      </c>
      <c r="H79">
        <v>4</v>
      </c>
      <c r="J79">
        <v>1</v>
      </c>
    </row>
    <row r="80" spans="1:10" x14ac:dyDescent="0.2">
      <c r="B80" t="s">
        <v>69</v>
      </c>
      <c r="C80">
        <v>76</v>
      </c>
      <c r="D80">
        <v>3</v>
      </c>
      <c r="E80" s="1">
        <v>1</v>
      </c>
      <c r="F80">
        <v>1</v>
      </c>
      <c r="G80">
        <v>41</v>
      </c>
      <c r="H80">
        <v>3</v>
      </c>
    </row>
    <row r="82" spans="1:10" x14ac:dyDescent="0.2">
      <c r="B82" t="s">
        <v>28</v>
      </c>
      <c r="C82">
        <f>SUM(C70:C80)</f>
        <v>3092</v>
      </c>
      <c r="D82">
        <f t="shared" ref="D82:J82" si="3">SUM(D70:D80)</f>
        <v>1676</v>
      </c>
      <c r="E82">
        <f t="shared" si="3"/>
        <v>455</v>
      </c>
      <c r="F82">
        <f t="shared" si="3"/>
        <v>21</v>
      </c>
      <c r="G82">
        <f t="shared" si="3"/>
        <v>582</v>
      </c>
      <c r="H82">
        <f t="shared" si="3"/>
        <v>98</v>
      </c>
      <c r="I82">
        <f t="shared" si="3"/>
        <v>22</v>
      </c>
      <c r="J82">
        <f t="shared" si="3"/>
        <v>97</v>
      </c>
    </row>
    <row r="85" spans="1:10" x14ac:dyDescent="0.2">
      <c r="A85" t="s">
        <v>75</v>
      </c>
      <c r="B85" t="s">
        <v>109</v>
      </c>
      <c r="C85">
        <v>3032</v>
      </c>
      <c r="D85">
        <v>1354</v>
      </c>
      <c r="E85">
        <v>307</v>
      </c>
      <c r="F85">
        <v>8</v>
      </c>
      <c r="G85">
        <v>511</v>
      </c>
      <c r="H85">
        <v>64</v>
      </c>
      <c r="I85">
        <v>11</v>
      </c>
      <c r="J85">
        <v>570</v>
      </c>
    </row>
    <row r="86" spans="1:10" x14ac:dyDescent="0.2">
      <c r="B86" t="s">
        <v>79</v>
      </c>
      <c r="C86">
        <v>385</v>
      </c>
      <c r="D86">
        <v>427</v>
      </c>
      <c r="E86">
        <v>48</v>
      </c>
      <c r="G86">
        <v>63</v>
      </c>
      <c r="H86">
        <v>16</v>
      </c>
      <c r="J86">
        <v>139</v>
      </c>
    </row>
    <row r="87" spans="1:10" x14ac:dyDescent="0.2">
      <c r="B87" t="s">
        <v>76</v>
      </c>
      <c r="C87">
        <v>321</v>
      </c>
      <c r="D87">
        <v>181</v>
      </c>
      <c r="E87">
        <v>12</v>
      </c>
      <c r="G87">
        <v>56</v>
      </c>
      <c r="H87">
        <v>2</v>
      </c>
      <c r="J87">
        <v>166</v>
      </c>
    </row>
    <row r="88" spans="1:10" x14ac:dyDescent="0.2">
      <c r="B88" t="s">
        <v>78</v>
      </c>
      <c r="C88">
        <v>289</v>
      </c>
      <c r="D88">
        <v>198</v>
      </c>
      <c r="E88">
        <v>53</v>
      </c>
      <c r="G88">
        <v>65</v>
      </c>
      <c r="H88">
        <v>7</v>
      </c>
      <c r="I88">
        <v>1</v>
      </c>
      <c r="J88">
        <v>15</v>
      </c>
    </row>
    <row r="89" spans="1:10" x14ac:dyDescent="0.2">
      <c r="B89" t="s">
        <v>77</v>
      </c>
      <c r="C89">
        <v>102</v>
      </c>
      <c r="D89">
        <v>225</v>
      </c>
      <c r="E89">
        <v>94</v>
      </c>
      <c r="F89">
        <v>1</v>
      </c>
      <c r="G89">
        <v>22</v>
      </c>
      <c r="H89">
        <v>9</v>
      </c>
      <c r="I89">
        <v>4</v>
      </c>
      <c r="J89">
        <v>4</v>
      </c>
    </row>
    <row r="90" spans="1:10" x14ac:dyDescent="0.2">
      <c r="B90" t="s">
        <v>84</v>
      </c>
      <c r="C90">
        <v>261</v>
      </c>
      <c r="D90">
        <v>72</v>
      </c>
      <c r="E90">
        <v>26</v>
      </c>
      <c r="F90">
        <v>1</v>
      </c>
      <c r="G90">
        <v>100</v>
      </c>
      <c r="H90">
        <v>9</v>
      </c>
      <c r="I90">
        <v>4</v>
      </c>
      <c r="J90">
        <v>31</v>
      </c>
    </row>
    <row r="91" spans="1:10" x14ac:dyDescent="0.2">
      <c r="B91" t="s">
        <v>83</v>
      </c>
      <c r="C91">
        <v>238</v>
      </c>
      <c r="D91">
        <v>118</v>
      </c>
      <c r="E91">
        <v>30</v>
      </c>
      <c r="F91">
        <v>3</v>
      </c>
      <c r="G91">
        <v>69</v>
      </c>
      <c r="H91">
        <v>3</v>
      </c>
      <c r="J91">
        <v>44</v>
      </c>
    </row>
    <row r="92" spans="1:10" x14ac:dyDescent="0.2">
      <c r="B92" t="s">
        <v>80</v>
      </c>
      <c r="C92">
        <v>563</v>
      </c>
      <c r="D92">
        <v>61</v>
      </c>
      <c r="E92">
        <v>10</v>
      </c>
      <c r="G92">
        <v>79</v>
      </c>
      <c r="H92">
        <v>13</v>
      </c>
      <c r="J92">
        <v>112</v>
      </c>
    </row>
    <row r="93" spans="1:10" x14ac:dyDescent="0.2">
      <c r="B93" t="s">
        <v>81</v>
      </c>
      <c r="C93">
        <v>390</v>
      </c>
      <c r="D93">
        <v>10</v>
      </c>
      <c r="E93">
        <v>18</v>
      </c>
      <c r="F93">
        <v>3</v>
      </c>
      <c r="G93">
        <v>24</v>
      </c>
      <c r="H93">
        <v>2</v>
      </c>
      <c r="I93">
        <v>2</v>
      </c>
      <c r="J93">
        <v>18</v>
      </c>
    </row>
    <row r="94" spans="1:10" x14ac:dyDescent="0.2">
      <c r="B94" t="s">
        <v>126</v>
      </c>
      <c r="C94">
        <v>190</v>
      </c>
      <c r="D94">
        <v>40</v>
      </c>
      <c r="E94">
        <v>3</v>
      </c>
      <c r="G94">
        <v>15</v>
      </c>
      <c r="J94">
        <v>35</v>
      </c>
    </row>
    <row r="95" spans="1:10" x14ac:dyDescent="0.2">
      <c r="B95" t="s">
        <v>85</v>
      </c>
      <c r="C95">
        <v>283</v>
      </c>
      <c r="D95">
        <v>22</v>
      </c>
      <c r="E95">
        <v>13</v>
      </c>
      <c r="G95">
        <v>18</v>
      </c>
      <c r="H95">
        <v>3</v>
      </c>
      <c r="J95">
        <v>6</v>
      </c>
    </row>
    <row r="97" spans="1:10" x14ac:dyDescent="0.2">
      <c r="B97" t="s">
        <v>28</v>
      </c>
      <c r="C97">
        <f>SUM(C86:C95)</f>
        <v>3022</v>
      </c>
      <c r="D97">
        <f t="shared" ref="D97:J97" si="4">SUM(D86:D95)</f>
        <v>1354</v>
      </c>
      <c r="E97">
        <f t="shared" si="4"/>
        <v>307</v>
      </c>
      <c r="F97">
        <f t="shared" si="4"/>
        <v>8</v>
      </c>
      <c r="G97">
        <f t="shared" si="4"/>
        <v>511</v>
      </c>
      <c r="H97">
        <f t="shared" si="4"/>
        <v>64</v>
      </c>
      <c r="I97">
        <f t="shared" si="4"/>
        <v>11</v>
      </c>
      <c r="J97">
        <f t="shared" si="4"/>
        <v>570</v>
      </c>
    </row>
    <row r="100" spans="1:10" x14ac:dyDescent="0.2">
      <c r="A100" t="s">
        <v>87</v>
      </c>
      <c r="B100" t="s">
        <v>109</v>
      </c>
      <c r="C100">
        <v>4152</v>
      </c>
      <c r="D100">
        <v>3114</v>
      </c>
      <c r="E100">
        <v>885</v>
      </c>
      <c r="F100">
        <v>60</v>
      </c>
      <c r="G100">
        <v>466</v>
      </c>
      <c r="H100">
        <v>103</v>
      </c>
      <c r="I100">
        <v>13</v>
      </c>
      <c r="J100">
        <v>769</v>
      </c>
    </row>
    <row r="101" spans="1:10" x14ac:dyDescent="0.2">
      <c r="B101" t="s">
        <v>88</v>
      </c>
      <c r="C101">
        <v>511</v>
      </c>
      <c r="D101">
        <v>670</v>
      </c>
      <c r="E101">
        <v>176</v>
      </c>
      <c r="F101">
        <v>32</v>
      </c>
      <c r="G101">
        <v>69</v>
      </c>
      <c r="H101">
        <v>16</v>
      </c>
      <c r="I101">
        <v>4</v>
      </c>
      <c r="J101">
        <v>83</v>
      </c>
    </row>
    <row r="102" spans="1:10" x14ac:dyDescent="0.2">
      <c r="B102" t="s">
        <v>89</v>
      </c>
      <c r="C102">
        <v>265</v>
      </c>
      <c r="D102">
        <v>306</v>
      </c>
      <c r="E102">
        <v>165</v>
      </c>
      <c r="F102">
        <v>5</v>
      </c>
      <c r="G102">
        <v>33</v>
      </c>
      <c r="H102">
        <v>10</v>
      </c>
      <c r="I102">
        <v>1</v>
      </c>
      <c r="J102" s="1">
        <v>126</v>
      </c>
    </row>
    <row r="103" spans="1:10" x14ac:dyDescent="0.2">
      <c r="B103" t="s">
        <v>95</v>
      </c>
      <c r="C103">
        <v>417</v>
      </c>
      <c r="D103">
        <v>228</v>
      </c>
      <c r="E103">
        <v>60</v>
      </c>
      <c r="G103">
        <v>85</v>
      </c>
      <c r="H103">
        <v>9</v>
      </c>
      <c r="J103">
        <v>99</v>
      </c>
    </row>
    <row r="104" spans="1:10" x14ac:dyDescent="0.2">
      <c r="B104" t="s">
        <v>90</v>
      </c>
      <c r="C104">
        <v>261</v>
      </c>
      <c r="D104">
        <v>455</v>
      </c>
      <c r="E104">
        <v>45</v>
      </c>
      <c r="G104">
        <v>29</v>
      </c>
      <c r="H104">
        <v>7</v>
      </c>
      <c r="J104">
        <v>23</v>
      </c>
    </row>
    <row r="105" spans="1:10" x14ac:dyDescent="0.2">
      <c r="B105" t="s">
        <v>91</v>
      </c>
      <c r="C105">
        <v>574</v>
      </c>
      <c r="D105">
        <v>540</v>
      </c>
      <c r="E105">
        <v>139</v>
      </c>
      <c r="F105">
        <v>15</v>
      </c>
      <c r="G105">
        <v>56</v>
      </c>
      <c r="H105">
        <v>13</v>
      </c>
      <c r="I105">
        <v>2</v>
      </c>
      <c r="J105">
        <v>96</v>
      </c>
    </row>
    <row r="106" spans="1:10" x14ac:dyDescent="0.2">
      <c r="B106" t="s">
        <v>128</v>
      </c>
      <c r="C106">
        <v>187</v>
      </c>
      <c r="D106">
        <v>82</v>
      </c>
      <c r="E106">
        <v>35</v>
      </c>
      <c r="G106">
        <v>9</v>
      </c>
      <c r="H106">
        <v>1</v>
      </c>
      <c r="I106">
        <v>1</v>
      </c>
      <c r="J106">
        <v>24</v>
      </c>
    </row>
    <row r="107" spans="1:10" x14ac:dyDescent="0.2">
      <c r="B107" t="s">
        <v>96</v>
      </c>
      <c r="C107">
        <v>540</v>
      </c>
      <c r="D107">
        <v>527</v>
      </c>
      <c r="E107">
        <v>185</v>
      </c>
      <c r="F107">
        <v>6</v>
      </c>
      <c r="G107">
        <v>97</v>
      </c>
      <c r="H107">
        <v>25</v>
      </c>
      <c r="I107">
        <v>3</v>
      </c>
      <c r="J107">
        <v>117</v>
      </c>
    </row>
    <row r="108" spans="1:10" x14ac:dyDescent="0.2">
      <c r="B108" t="s">
        <v>94</v>
      </c>
      <c r="C108">
        <v>669</v>
      </c>
      <c r="D108">
        <v>211</v>
      </c>
      <c r="E108">
        <v>55</v>
      </c>
      <c r="F108">
        <v>2</v>
      </c>
      <c r="G108">
        <v>75</v>
      </c>
      <c r="H108">
        <v>19</v>
      </c>
      <c r="I108">
        <v>2</v>
      </c>
      <c r="J108">
        <v>131</v>
      </c>
    </row>
    <row r="109" spans="1:10" x14ac:dyDescent="0.2">
      <c r="B109" t="s">
        <v>93</v>
      </c>
      <c r="C109">
        <v>728</v>
      </c>
      <c r="D109">
        <v>95</v>
      </c>
      <c r="E109">
        <v>25</v>
      </c>
      <c r="G109">
        <v>13</v>
      </c>
      <c r="H109">
        <v>3</v>
      </c>
      <c r="J109">
        <v>70</v>
      </c>
    </row>
    <row r="111" spans="1:10" x14ac:dyDescent="0.2">
      <c r="B111" t="s">
        <v>28</v>
      </c>
      <c r="C111">
        <f>SUM(C101:C109)</f>
        <v>4152</v>
      </c>
      <c r="D111">
        <f t="shared" ref="D111:J111" si="5">SUM(D101:D109)</f>
        <v>3114</v>
      </c>
      <c r="E111">
        <f t="shared" si="5"/>
        <v>885</v>
      </c>
      <c r="F111">
        <f t="shared" si="5"/>
        <v>60</v>
      </c>
      <c r="G111">
        <f t="shared" si="5"/>
        <v>466</v>
      </c>
      <c r="H111">
        <f t="shared" si="5"/>
        <v>103</v>
      </c>
      <c r="I111">
        <f t="shared" si="5"/>
        <v>13</v>
      </c>
      <c r="J111">
        <f t="shared" si="5"/>
        <v>769</v>
      </c>
    </row>
    <row r="114" spans="1:10" x14ac:dyDescent="0.2">
      <c r="A114" t="s">
        <v>98</v>
      </c>
      <c r="B114" t="s">
        <v>109</v>
      </c>
      <c r="C114">
        <v>615</v>
      </c>
      <c r="D114">
        <v>189</v>
      </c>
      <c r="E114">
        <v>8</v>
      </c>
      <c r="G114">
        <v>90</v>
      </c>
      <c r="H114">
        <v>12</v>
      </c>
      <c r="I114">
        <v>2</v>
      </c>
      <c r="J114">
        <v>7</v>
      </c>
    </row>
    <row r="115" spans="1:10" x14ac:dyDescent="0.2">
      <c r="B115" t="s">
        <v>101</v>
      </c>
      <c r="C115">
        <v>93</v>
      </c>
      <c r="D115">
        <v>5</v>
      </c>
      <c r="E115">
        <v>2</v>
      </c>
      <c r="G115">
        <v>3</v>
      </c>
    </row>
    <row r="116" spans="1:10" x14ac:dyDescent="0.2">
      <c r="B116" t="s">
        <v>102</v>
      </c>
      <c r="C116">
        <v>73</v>
      </c>
      <c r="G116">
        <v>17</v>
      </c>
    </row>
    <row r="117" spans="1:10" x14ac:dyDescent="0.2">
      <c r="B117" t="s">
        <v>97</v>
      </c>
      <c r="C117">
        <v>258</v>
      </c>
      <c r="D117">
        <v>65</v>
      </c>
      <c r="E117">
        <v>2</v>
      </c>
      <c r="G117">
        <v>54</v>
      </c>
      <c r="H117">
        <v>3</v>
      </c>
      <c r="I117">
        <v>5</v>
      </c>
    </row>
    <row r="118" spans="1:10" x14ac:dyDescent="0.2">
      <c r="B118" t="s">
        <v>130</v>
      </c>
      <c r="C118">
        <v>191</v>
      </c>
      <c r="D118">
        <v>119</v>
      </c>
      <c r="E118">
        <v>4</v>
      </c>
      <c r="G118">
        <v>16</v>
      </c>
      <c r="H118">
        <v>9</v>
      </c>
      <c r="I118">
        <v>2</v>
      </c>
      <c r="J118">
        <v>2</v>
      </c>
    </row>
    <row r="120" spans="1:10" x14ac:dyDescent="0.2">
      <c r="B120" t="s">
        <v>28</v>
      </c>
      <c r="C120">
        <f>SUM(C115:C118)</f>
        <v>615</v>
      </c>
      <c r="D120">
        <f t="shared" ref="D120:J120" si="6">SUM(D115:D118)</f>
        <v>189</v>
      </c>
      <c r="E120">
        <f t="shared" si="6"/>
        <v>8</v>
      </c>
      <c r="F120">
        <f t="shared" si="6"/>
        <v>0</v>
      </c>
      <c r="G120">
        <f t="shared" si="6"/>
        <v>90</v>
      </c>
      <c r="H120">
        <f t="shared" si="6"/>
        <v>12</v>
      </c>
      <c r="I120">
        <f t="shared" si="6"/>
        <v>7</v>
      </c>
      <c r="J120">
        <f t="shared" si="6"/>
        <v>2</v>
      </c>
    </row>
    <row r="123" spans="1:10" x14ac:dyDescent="0.2">
      <c r="A123" t="s">
        <v>103</v>
      </c>
      <c r="B123" t="s">
        <v>142</v>
      </c>
      <c r="C123">
        <v>3304</v>
      </c>
      <c r="D123">
        <v>1031</v>
      </c>
      <c r="E123">
        <v>362</v>
      </c>
      <c r="F123">
        <v>249</v>
      </c>
      <c r="G123">
        <v>1143</v>
      </c>
      <c r="H123">
        <v>233</v>
      </c>
      <c r="I123">
        <v>34</v>
      </c>
      <c r="J123">
        <v>291</v>
      </c>
    </row>
    <row r="127" spans="1:10" x14ac:dyDescent="0.2">
      <c r="A127" t="s">
        <v>211</v>
      </c>
    </row>
  </sheetData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2"/>
  <sheetViews>
    <sheetView topLeftCell="A54" workbookViewId="0">
      <selection activeCell="R107" sqref="R107:U107"/>
    </sheetView>
  </sheetViews>
  <sheetFormatPr baseColWidth="10" defaultRowHeight="16" x14ac:dyDescent="0.2"/>
  <sheetData>
    <row r="1" spans="1:9" x14ac:dyDescent="0.2">
      <c r="C1" t="s">
        <v>184</v>
      </c>
      <c r="D1" t="s">
        <v>186</v>
      </c>
      <c r="E1" t="s">
        <v>182</v>
      </c>
      <c r="F1" t="s">
        <v>185</v>
      </c>
      <c r="G1" t="s">
        <v>180</v>
      </c>
      <c r="H1" t="s">
        <v>183</v>
      </c>
      <c r="I1" t="s">
        <v>181</v>
      </c>
    </row>
    <row r="2" spans="1:9" x14ac:dyDescent="0.2">
      <c r="A2" t="s">
        <v>108</v>
      </c>
      <c r="C2">
        <v>7785678</v>
      </c>
      <c r="D2">
        <v>1002278</v>
      </c>
      <c r="E2">
        <v>1565136</v>
      </c>
      <c r="F2">
        <v>10387523</v>
      </c>
      <c r="G2">
        <v>284471</v>
      </c>
      <c r="H2">
        <v>3883676</v>
      </c>
      <c r="I2">
        <v>1869553</v>
      </c>
    </row>
    <row r="4" spans="1:9" x14ac:dyDescent="0.2">
      <c r="A4" t="s">
        <v>104</v>
      </c>
      <c r="B4" t="s">
        <v>132</v>
      </c>
      <c r="C4">
        <v>19160</v>
      </c>
      <c r="D4">
        <v>86</v>
      </c>
      <c r="E4">
        <v>1867</v>
      </c>
      <c r="F4">
        <v>32463</v>
      </c>
      <c r="G4">
        <v>235</v>
      </c>
      <c r="H4">
        <v>942</v>
      </c>
      <c r="I4">
        <v>519</v>
      </c>
    </row>
    <row r="6" spans="1:9" x14ac:dyDescent="0.2">
      <c r="B6" t="s">
        <v>117</v>
      </c>
      <c r="C6">
        <v>3970</v>
      </c>
      <c r="D6">
        <v>36</v>
      </c>
      <c r="E6">
        <v>465</v>
      </c>
      <c r="F6">
        <v>8867</v>
      </c>
      <c r="G6">
        <v>72</v>
      </c>
      <c r="H6">
        <v>548</v>
      </c>
      <c r="I6">
        <v>320</v>
      </c>
    </row>
    <row r="8" spans="1:9" x14ac:dyDescent="0.2">
      <c r="A8" t="s">
        <v>10</v>
      </c>
      <c r="B8" t="s">
        <v>19</v>
      </c>
      <c r="C8">
        <v>553</v>
      </c>
      <c r="E8">
        <v>2</v>
      </c>
      <c r="F8">
        <v>339</v>
      </c>
      <c r="G8">
        <v>2</v>
      </c>
      <c r="H8">
        <v>17</v>
      </c>
      <c r="I8">
        <v>26</v>
      </c>
    </row>
    <row r="9" spans="1:9" x14ac:dyDescent="0.2">
      <c r="B9" t="s">
        <v>16</v>
      </c>
      <c r="C9">
        <v>289</v>
      </c>
      <c r="D9">
        <v>1</v>
      </c>
      <c r="E9">
        <v>3</v>
      </c>
      <c r="F9">
        <v>309</v>
      </c>
      <c r="G9">
        <v>2</v>
      </c>
      <c r="H9">
        <v>1</v>
      </c>
      <c r="I9">
        <v>7</v>
      </c>
    </row>
    <row r="10" spans="1:9" x14ac:dyDescent="0.2">
      <c r="B10" t="s">
        <v>29</v>
      </c>
      <c r="C10">
        <v>575</v>
      </c>
      <c r="D10">
        <v>2</v>
      </c>
      <c r="E10">
        <v>37</v>
      </c>
      <c r="F10">
        <v>391</v>
      </c>
      <c r="G10">
        <v>3</v>
      </c>
      <c r="H10">
        <v>18</v>
      </c>
      <c r="I10">
        <v>20</v>
      </c>
    </row>
    <row r="11" spans="1:9" x14ac:dyDescent="0.2">
      <c r="B11" t="s">
        <v>18</v>
      </c>
      <c r="C11">
        <v>72</v>
      </c>
      <c r="D11">
        <v>1</v>
      </c>
      <c r="E11">
        <v>131</v>
      </c>
      <c r="F11">
        <v>5</v>
      </c>
      <c r="G11">
        <v>1</v>
      </c>
      <c r="H11">
        <v>1</v>
      </c>
    </row>
    <row r="12" spans="1:9" x14ac:dyDescent="0.2">
      <c r="B12" t="s">
        <v>17</v>
      </c>
      <c r="C12">
        <v>154</v>
      </c>
      <c r="D12">
        <v>1</v>
      </c>
      <c r="E12">
        <v>3</v>
      </c>
      <c r="F12">
        <v>182</v>
      </c>
      <c r="G12">
        <v>2</v>
      </c>
      <c r="H12">
        <v>1</v>
      </c>
      <c r="I12">
        <v>4</v>
      </c>
    </row>
    <row r="13" spans="1:9" x14ac:dyDescent="0.2">
      <c r="B13" t="s">
        <v>27</v>
      </c>
      <c r="C13">
        <v>73</v>
      </c>
      <c r="E13">
        <v>5</v>
      </c>
      <c r="F13">
        <v>91</v>
      </c>
      <c r="H13">
        <v>2</v>
      </c>
      <c r="I13">
        <v>1</v>
      </c>
    </row>
    <row r="14" spans="1:9" x14ac:dyDescent="0.2">
      <c r="B14" t="s">
        <v>11</v>
      </c>
      <c r="C14">
        <v>128</v>
      </c>
      <c r="E14">
        <v>4</v>
      </c>
      <c r="F14">
        <v>143</v>
      </c>
      <c r="G14">
        <v>1</v>
      </c>
      <c r="H14">
        <v>3</v>
      </c>
    </row>
    <row r="15" spans="1:9" x14ac:dyDescent="0.2">
      <c r="B15" t="s">
        <v>21</v>
      </c>
      <c r="C15">
        <v>401</v>
      </c>
      <c r="D15">
        <v>4</v>
      </c>
      <c r="E15">
        <v>3</v>
      </c>
      <c r="F15">
        <v>27</v>
      </c>
      <c r="G15">
        <v>1</v>
      </c>
      <c r="H15">
        <v>1</v>
      </c>
    </row>
    <row r="16" spans="1:9" x14ac:dyDescent="0.2">
      <c r="B16" t="s">
        <v>25</v>
      </c>
      <c r="C16">
        <v>59</v>
      </c>
      <c r="E16">
        <v>2</v>
      </c>
      <c r="F16">
        <v>54</v>
      </c>
    </row>
    <row r="18" spans="1:9" x14ac:dyDescent="0.2">
      <c r="B18" t="s">
        <v>129</v>
      </c>
      <c r="C18">
        <f>SUM(C8:C16)</f>
        <v>2304</v>
      </c>
      <c r="D18">
        <f t="shared" ref="D18:I18" si="0">SUM(D8:D16)</f>
        <v>9</v>
      </c>
      <c r="E18">
        <f t="shared" si="0"/>
        <v>190</v>
      </c>
      <c r="F18">
        <f t="shared" si="0"/>
        <v>1541</v>
      </c>
      <c r="G18">
        <f t="shared" si="0"/>
        <v>12</v>
      </c>
      <c r="H18">
        <f t="shared" si="0"/>
        <v>44</v>
      </c>
      <c r="I18">
        <f t="shared" si="0"/>
        <v>58</v>
      </c>
    </row>
    <row r="20" spans="1:9" x14ac:dyDescent="0.2">
      <c r="A20" t="s">
        <v>31</v>
      </c>
      <c r="B20" t="s">
        <v>163</v>
      </c>
      <c r="C20">
        <v>518</v>
      </c>
      <c r="D20">
        <v>1</v>
      </c>
      <c r="E20">
        <v>2</v>
      </c>
      <c r="F20">
        <v>197</v>
      </c>
      <c r="I20">
        <v>30</v>
      </c>
    </row>
    <row r="21" spans="1:9" x14ac:dyDescent="0.2">
      <c r="B21" t="s">
        <v>37</v>
      </c>
      <c r="C21">
        <v>34</v>
      </c>
      <c r="E21">
        <v>4</v>
      </c>
      <c r="F21">
        <v>268</v>
      </c>
      <c r="G21">
        <v>2</v>
      </c>
      <c r="I21">
        <v>2</v>
      </c>
    </row>
    <row r="22" spans="1:9" x14ac:dyDescent="0.2">
      <c r="B22" t="s">
        <v>38</v>
      </c>
      <c r="C22">
        <v>33</v>
      </c>
      <c r="D22">
        <v>1</v>
      </c>
      <c r="F22">
        <v>167</v>
      </c>
      <c r="G22">
        <v>2</v>
      </c>
      <c r="I22">
        <v>7</v>
      </c>
    </row>
    <row r="23" spans="1:9" x14ac:dyDescent="0.2">
      <c r="B23" t="s">
        <v>35</v>
      </c>
      <c r="C23">
        <v>86</v>
      </c>
      <c r="D23">
        <v>4</v>
      </c>
      <c r="E23">
        <v>2</v>
      </c>
      <c r="F23">
        <v>423</v>
      </c>
      <c r="G23">
        <v>5</v>
      </c>
      <c r="H23">
        <v>1</v>
      </c>
      <c r="I23">
        <v>2</v>
      </c>
    </row>
    <row r="24" spans="1:9" x14ac:dyDescent="0.2">
      <c r="B24" t="s">
        <v>33</v>
      </c>
      <c r="C24">
        <v>639</v>
      </c>
      <c r="D24">
        <v>14</v>
      </c>
      <c r="F24">
        <v>614</v>
      </c>
      <c r="G24">
        <v>1</v>
      </c>
      <c r="H24">
        <v>8</v>
      </c>
      <c r="I24">
        <v>90</v>
      </c>
    </row>
    <row r="25" spans="1:9" x14ac:dyDescent="0.2">
      <c r="B25" t="s">
        <v>32</v>
      </c>
      <c r="C25">
        <v>272</v>
      </c>
      <c r="E25">
        <v>1</v>
      </c>
      <c r="F25">
        <v>88</v>
      </c>
      <c r="G25">
        <v>1</v>
      </c>
      <c r="I25">
        <v>13</v>
      </c>
    </row>
    <row r="26" spans="1:9" x14ac:dyDescent="0.2">
      <c r="B26" t="s">
        <v>30</v>
      </c>
      <c r="C26">
        <v>489</v>
      </c>
      <c r="E26">
        <v>1</v>
      </c>
      <c r="F26">
        <v>250</v>
      </c>
      <c r="I26">
        <v>14</v>
      </c>
    </row>
    <row r="27" spans="1:9" x14ac:dyDescent="0.2">
      <c r="B27" t="s">
        <v>36</v>
      </c>
      <c r="C27">
        <v>125</v>
      </c>
      <c r="D27">
        <v>1</v>
      </c>
      <c r="F27">
        <v>140</v>
      </c>
      <c r="G27">
        <v>1</v>
      </c>
      <c r="I27">
        <v>9</v>
      </c>
    </row>
    <row r="29" spans="1:9" x14ac:dyDescent="0.2">
      <c r="B29" t="s">
        <v>129</v>
      </c>
      <c r="C29">
        <f>SUM(C20:C27)</f>
        <v>2196</v>
      </c>
      <c r="D29">
        <f t="shared" ref="D29:I29" si="1">SUM(D20:D27)</f>
        <v>21</v>
      </c>
      <c r="E29">
        <f t="shared" si="1"/>
        <v>10</v>
      </c>
      <c r="F29">
        <f t="shared" si="1"/>
        <v>2147</v>
      </c>
      <c r="G29">
        <f t="shared" si="1"/>
        <v>12</v>
      </c>
      <c r="H29">
        <f t="shared" si="1"/>
        <v>9</v>
      </c>
      <c r="I29">
        <f t="shared" si="1"/>
        <v>167</v>
      </c>
    </row>
    <row r="32" spans="1:9" x14ac:dyDescent="0.2">
      <c r="A32" t="s">
        <v>65</v>
      </c>
      <c r="B32" t="s">
        <v>72</v>
      </c>
      <c r="C32">
        <v>449</v>
      </c>
      <c r="D32">
        <v>1</v>
      </c>
      <c r="E32">
        <v>3</v>
      </c>
      <c r="F32">
        <v>372</v>
      </c>
      <c r="G32">
        <v>3</v>
      </c>
      <c r="I32">
        <v>21</v>
      </c>
    </row>
    <row r="33" spans="1:9" x14ac:dyDescent="0.2">
      <c r="B33" t="s">
        <v>124</v>
      </c>
      <c r="C33">
        <v>391</v>
      </c>
      <c r="D33">
        <v>2</v>
      </c>
      <c r="E33">
        <v>48</v>
      </c>
      <c r="F33">
        <v>507</v>
      </c>
      <c r="G33">
        <v>2</v>
      </c>
      <c r="H33">
        <v>15</v>
      </c>
      <c r="I33">
        <v>2</v>
      </c>
    </row>
    <row r="34" spans="1:9" x14ac:dyDescent="0.2">
      <c r="B34" t="s">
        <v>71</v>
      </c>
      <c r="C34">
        <v>199</v>
      </c>
      <c r="E34">
        <v>1</v>
      </c>
      <c r="F34">
        <v>202</v>
      </c>
      <c r="I34">
        <v>33</v>
      </c>
    </row>
    <row r="35" spans="1:9" x14ac:dyDescent="0.2">
      <c r="B35" t="s">
        <v>74</v>
      </c>
      <c r="C35">
        <v>301</v>
      </c>
      <c r="D35">
        <v>6</v>
      </c>
      <c r="F35">
        <v>214</v>
      </c>
      <c r="I35">
        <v>7</v>
      </c>
    </row>
    <row r="36" spans="1:9" x14ac:dyDescent="0.2">
      <c r="B36" t="s">
        <v>67</v>
      </c>
      <c r="C36">
        <v>4</v>
      </c>
      <c r="F36">
        <v>217</v>
      </c>
    </row>
    <row r="37" spans="1:9" x14ac:dyDescent="0.2">
      <c r="B37" t="s">
        <v>73</v>
      </c>
      <c r="C37">
        <v>94</v>
      </c>
      <c r="D37">
        <v>1</v>
      </c>
      <c r="E37">
        <v>2</v>
      </c>
      <c r="F37">
        <v>373</v>
      </c>
      <c r="G37">
        <v>3</v>
      </c>
    </row>
    <row r="38" spans="1:9" x14ac:dyDescent="0.2">
      <c r="B38" t="s">
        <v>66</v>
      </c>
      <c r="C38">
        <v>79</v>
      </c>
      <c r="E38">
        <v>4</v>
      </c>
      <c r="F38">
        <v>222</v>
      </c>
      <c r="G38">
        <v>4</v>
      </c>
      <c r="H38">
        <v>4</v>
      </c>
    </row>
    <row r="39" spans="1:9" x14ac:dyDescent="0.2">
      <c r="B39" t="s">
        <v>69</v>
      </c>
      <c r="C39">
        <v>3</v>
      </c>
      <c r="F39">
        <v>104</v>
      </c>
      <c r="G39">
        <v>1</v>
      </c>
    </row>
    <row r="40" spans="1:9" x14ac:dyDescent="0.2">
      <c r="B40" t="s">
        <v>125</v>
      </c>
      <c r="C40">
        <v>8</v>
      </c>
      <c r="F40">
        <v>161</v>
      </c>
      <c r="G40">
        <v>1</v>
      </c>
    </row>
    <row r="41" spans="1:9" x14ac:dyDescent="0.2">
      <c r="B41" t="s">
        <v>70</v>
      </c>
      <c r="C41">
        <v>14</v>
      </c>
      <c r="D41">
        <v>1</v>
      </c>
      <c r="E41">
        <v>1</v>
      </c>
      <c r="F41">
        <v>203</v>
      </c>
    </row>
    <row r="42" spans="1:9" x14ac:dyDescent="0.2">
      <c r="B42" t="s">
        <v>68</v>
      </c>
      <c r="C42">
        <v>34</v>
      </c>
      <c r="F42">
        <v>124</v>
      </c>
      <c r="G42">
        <v>2</v>
      </c>
      <c r="H42">
        <v>1</v>
      </c>
    </row>
    <row r="44" spans="1:9" x14ac:dyDescent="0.2">
      <c r="B44" t="s">
        <v>129</v>
      </c>
      <c r="C44">
        <f>SUM(C32:C42)</f>
        <v>1576</v>
      </c>
      <c r="D44">
        <f t="shared" ref="D44:I44" si="2">SUM(D32:D42)</f>
        <v>11</v>
      </c>
      <c r="E44">
        <f t="shared" si="2"/>
        <v>59</v>
      </c>
      <c r="F44">
        <f t="shared" si="2"/>
        <v>2699</v>
      </c>
      <c r="G44">
        <f t="shared" si="2"/>
        <v>16</v>
      </c>
      <c r="H44">
        <f t="shared" si="2"/>
        <v>20</v>
      </c>
      <c r="I44">
        <f t="shared" si="2"/>
        <v>63</v>
      </c>
    </row>
    <row r="46" spans="1:9" x14ac:dyDescent="0.2">
      <c r="A46" t="s">
        <v>40</v>
      </c>
      <c r="B46" t="s">
        <v>42</v>
      </c>
      <c r="C46">
        <v>87</v>
      </c>
      <c r="D46">
        <v>1</v>
      </c>
      <c r="F46">
        <v>63</v>
      </c>
      <c r="G46">
        <v>9</v>
      </c>
    </row>
    <row r="47" spans="1:9" x14ac:dyDescent="0.2">
      <c r="B47" t="s">
        <v>60</v>
      </c>
      <c r="C47">
        <v>66</v>
      </c>
      <c r="E47">
        <v>2</v>
      </c>
      <c r="F47">
        <v>167</v>
      </c>
      <c r="I47">
        <v>1</v>
      </c>
    </row>
    <row r="48" spans="1:9" x14ac:dyDescent="0.2">
      <c r="B48" t="s">
        <v>43</v>
      </c>
      <c r="C48">
        <v>370</v>
      </c>
      <c r="E48">
        <v>12</v>
      </c>
      <c r="F48">
        <v>880</v>
      </c>
      <c r="G48">
        <v>7</v>
      </c>
      <c r="H48">
        <v>5</v>
      </c>
      <c r="I48">
        <v>4</v>
      </c>
    </row>
    <row r="49" spans="2:9" x14ac:dyDescent="0.2">
      <c r="B49" t="s">
        <v>44</v>
      </c>
      <c r="C49">
        <v>331</v>
      </c>
      <c r="F49">
        <v>177</v>
      </c>
      <c r="G49">
        <v>4</v>
      </c>
      <c r="I49">
        <v>13</v>
      </c>
    </row>
    <row r="50" spans="2:9" x14ac:dyDescent="0.2">
      <c r="B50" t="s">
        <v>61</v>
      </c>
      <c r="C50">
        <v>124</v>
      </c>
      <c r="E50">
        <v>2</v>
      </c>
      <c r="F50">
        <v>250</v>
      </c>
    </row>
    <row r="51" spans="2:9" x14ac:dyDescent="0.2">
      <c r="B51" t="s">
        <v>53</v>
      </c>
      <c r="C51">
        <v>19</v>
      </c>
      <c r="E51">
        <v>1</v>
      </c>
      <c r="F51">
        <v>378</v>
      </c>
      <c r="G51">
        <v>1</v>
      </c>
    </row>
    <row r="52" spans="2:9" x14ac:dyDescent="0.2">
      <c r="B52" t="s">
        <v>57</v>
      </c>
      <c r="C52">
        <v>39</v>
      </c>
      <c r="F52">
        <v>184</v>
      </c>
      <c r="G52">
        <v>3</v>
      </c>
      <c r="H52">
        <v>3</v>
      </c>
      <c r="I52">
        <v>3</v>
      </c>
    </row>
    <row r="53" spans="2:9" x14ac:dyDescent="0.2">
      <c r="B53" t="s">
        <v>52</v>
      </c>
      <c r="C53">
        <v>26</v>
      </c>
      <c r="F53">
        <v>141</v>
      </c>
      <c r="G53">
        <v>1</v>
      </c>
      <c r="I53">
        <v>2</v>
      </c>
    </row>
    <row r="54" spans="2:9" x14ac:dyDescent="0.2">
      <c r="B54" t="s">
        <v>55</v>
      </c>
      <c r="C54">
        <v>30</v>
      </c>
      <c r="F54">
        <v>192</v>
      </c>
      <c r="G54">
        <v>1</v>
      </c>
      <c r="H54">
        <v>1</v>
      </c>
      <c r="I54">
        <v>1</v>
      </c>
    </row>
    <row r="55" spans="2:9" x14ac:dyDescent="0.2">
      <c r="B55" t="s">
        <v>56</v>
      </c>
      <c r="C55">
        <v>32</v>
      </c>
      <c r="D55">
        <v>1</v>
      </c>
      <c r="E55">
        <v>1</v>
      </c>
      <c r="F55">
        <v>126</v>
      </c>
      <c r="G55">
        <v>1</v>
      </c>
      <c r="I55">
        <v>5</v>
      </c>
    </row>
    <row r="56" spans="2:9" x14ac:dyDescent="0.2">
      <c r="B56" t="s">
        <v>51</v>
      </c>
      <c r="C56">
        <v>56</v>
      </c>
      <c r="E56">
        <v>1</v>
      </c>
      <c r="F56">
        <v>112</v>
      </c>
    </row>
    <row r="57" spans="2:9" x14ac:dyDescent="0.2">
      <c r="B57" t="s">
        <v>58</v>
      </c>
      <c r="C57">
        <v>26</v>
      </c>
      <c r="F57">
        <v>146</v>
      </c>
      <c r="H57">
        <v>2</v>
      </c>
      <c r="I57">
        <v>1</v>
      </c>
    </row>
    <row r="58" spans="2:9" x14ac:dyDescent="0.2">
      <c r="B58" t="s">
        <v>50</v>
      </c>
      <c r="C58">
        <v>12</v>
      </c>
      <c r="D58">
        <v>2</v>
      </c>
      <c r="F58">
        <v>250</v>
      </c>
    </row>
    <row r="59" spans="2:9" x14ac:dyDescent="0.2">
      <c r="B59" t="s">
        <v>59</v>
      </c>
      <c r="C59">
        <v>27</v>
      </c>
      <c r="D59">
        <v>1</v>
      </c>
      <c r="E59">
        <v>2</v>
      </c>
      <c r="F59">
        <v>192</v>
      </c>
      <c r="I59">
        <v>1</v>
      </c>
    </row>
    <row r="60" spans="2:9" x14ac:dyDescent="0.2">
      <c r="B60" t="s">
        <v>46</v>
      </c>
      <c r="C60">
        <v>37</v>
      </c>
      <c r="E60">
        <v>1</v>
      </c>
      <c r="F60">
        <v>112</v>
      </c>
      <c r="I60">
        <v>1</v>
      </c>
    </row>
    <row r="61" spans="2:9" x14ac:dyDescent="0.2">
      <c r="B61" t="s">
        <v>48</v>
      </c>
      <c r="C61">
        <v>7</v>
      </c>
      <c r="F61">
        <v>153</v>
      </c>
    </row>
    <row r="62" spans="2:9" x14ac:dyDescent="0.2">
      <c r="B62" t="s">
        <v>47</v>
      </c>
      <c r="C62">
        <v>7</v>
      </c>
      <c r="F62">
        <v>75</v>
      </c>
    </row>
    <row r="63" spans="2:9" x14ac:dyDescent="0.2">
      <c r="B63" t="s">
        <v>45</v>
      </c>
      <c r="C63">
        <v>201</v>
      </c>
      <c r="E63">
        <v>2</v>
      </c>
      <c r="F63">
        <v>183</v>
      </c>
      <c r="H63">
        <v>2</v>
      </c>
      <c r="I63">
        <v>1</v>
      </c>
    </row>
    <row r="64" spans="2:9" x14ac:dyDescent="0.2">
      <c r="B64" t="s">
        <v>39</v>
      </c>
      <c r="C64">
        <v>78</v>
      </c>
      <c r="D64">
        <v>1</v>
      </c>
      <c r="E64">
        <v>8</v>
      </c>
      <c r="F64">
        <v>319</v>
      </c>
      <c r="H64">
        <v>6</v>
      </c>
      <c r="I64">
        <v>4</v>
      </c>
    </row>
    <row r="65" spans="1:9" x14ac:dyDescent="0.2">
      <c r="B65" t="s">
        <v>49</v>
      </c>
      <c r="C65">
        <v>23</v>
      </c>
      <c r="E65">
        <v>1</v>
      </c>
      <c r="F65">
        <v>128</v>
      </c>
    </row>
    <row r="67" spans="1:9" x14ac:dyDescent="0.2">
      <c r="B67" t="s">
        <v>129</v>
      </c>
      <c r="C67">
        <f>SUM(C46:C65)</f>
        <v>1598</v>
      </c>
      <c r="D67">
        <f t="shared" ref="D67:I67" si="3">SUM(D46:D65)</f>
        <v>6</v>
      </c>
      <c r="E67">
        <f t="shared" si="3"/>
        <v>33</v>
      </c>
      <c r="F67">
        <f t="shared" si="3"/>
        <v>4228</v>
      </c>
      <c r="G67">
        <f t="shared" si="3"/>
        <v>27</v>
      </c>
      <c r="H67">
        <f t="shared" si="3"/>
        <v>19</v>
      </c>
      <c r="I67">
        <f t="shared" si="3"/>
        <v>37</v>
      </c>
    </row>
    <row r="69" spans="1:9" x14ac:dyDescent="0.2">
      <c r="A69" t="s">
        <v>98</v>
      </c>
      <c r="B69" t="s">
        <v>101</v>
      </c>
      <c r="C69">
        <v>1</v>
      </c>
      <c r="F69">
        <v>92</v>
      </c>
    </row>
    <row r="70" spans="1:9" x14ac:dyDescent="0.2">
      <c r="B70" t="s">
        <v>102</v>
      </c>
      <c r="C70">
        <v>1</v>
      </c>
      <c r="F70">
        <v>49</v>
      </c>
    </row>
    <row r="71" spans="1:9" x14ac:dyDescent="0.2">
      <c r="B71" t="s">
        <v>97</v>
      </c>
      <c r="C71">
        <v>65</v>
      </c>
      <c r="E71">
        <v>11</v>
      </c>
      <c r="F71">
        <v>249</v>
      </c>
      <c r="H71">
        <v>1</v>
      </c>
      <c r="I71">
        <v>1</v>
      </c>
    </row>
    <row r="72" spans="1:9" x14ac:dyDescent="0.2">
      <c r="B72" t="s">
        <v>130</v>
      </c>
      <c r="C72">
        <v>61</v>
      </c>
      <c r="E72">
        <v>2</v>
      </c>
      <c r="F72">
        <v>102</v>
      </c>
      <c r="H72">
        <v>1</v>
      </c>
    </row>
    <row r="74" spans="1:9" x14ac:dyDescent="0.2">
      <c r="B74" t="s">
        <v>129</v>
      </c>
      <c r="C74">
        <f>SUM(C69:C72)</f>
        <v>128</v>
      </c>
      <c r="D74">
        <f t="shared" ref="D74:I74" si="4">SUM(D69:D72)</f>
        <v>0</v>
      </c>
      <c r="E74">
        <f t="shared" si="4"/>
        <v>13</v>
      </c>
      <c r="F74">
        <f t="shared" si="4"/>
        <v>492</v>
      </c>
      <c r="G74">
        <f t="shared" si="4"/>
        <v>0</v>
      </c>
      <c r="H74">
        <f t="shared" si="4"/>
        <v>2</v>
      </c>
      <c r="I74">
        <f t="shared" si="4"/>
        <v>1</v>
      </c>
    </row>
    <row r="76" spans="1:9" x14ac:dyDescent="0.2">
      <c r="A76" t="s">
        <v>87</v>
      </c>
      <c r="B76" t="s">
        <v>93</v>
      </c>
      <c r="C76">
        <v>74</v>
      </c>
      <c r="D76">
        <v>1</v>
      </c>
      <c r="E76">
        <v>1</v>
      </c>
      <c r="F76">
        <v>409</v>
      </c>
      <c r="G76">
        <v>1</v>
      </c>
      <c r="H76">
        <v>1</v>
      </c>
      <c r="I76">
        <v>5</v>
      </c>
    </row>
    <row r="77" spans="1:9" x14ac:dyDescent="0.2">
      <c r="B77" t="s">
        <v>88</v>
      </c>
      <c r="C77">
        <v>613</v>
      </c>
      <c r="D77">
        <v>1</v>
      </c>
      <c r="E77">
        <v>17</v>
      </c>
      <c r="F77">
        <v>409</v>
      </c>
      <c r="H77">
        <v>22</v>
      </c>
      <c r="I77">
        <v>36</v>
      </c>
    </row>
    <row r="78" spans="1:9" x14ac:dyDescent="0.2">
      <c r="B78" t="s">
        <v>89</v>
      </c>
      <c r="C78">
        <v>284</v>
      </c>
      <c r="D78">
        <v>1</v>
      </c>
      <c r="E78">
        <v>5</v>
      </c>
      <c r="F78">
        <v>222</v>
      </c>
      <c r="G78">
        <v>1</v>
      </c>
      <c r="H78">
        <v>5</v>
      </c>
      <c r="I78">
        <v>18</v>
      </c>
    </row>
    <row r="79" spans="1:9" x14ac:dyDescent="0.2">
      <c r="B79" t="s">
        <v>159</v>
      </c>
      <c r="C79">
        <v>496</v>
      </c>
      <c r="D79">
        <v>1</v>
      </c>
      <c r="E79">
        <v>20</v>
      </c>
      <c r="F79">
        <v>597</v>
      </c>
      <c r="G79">
        <v>6</v>
      </c>
      <c r="H79">
        <v>30</v>
      </c>
      <c r="I79">
        <v>19</v>
      </c>
    </row>
    <row r="80" spans="1:9" x14ac:dyDescent="0.2">
      <c r="B80" t="s">
        <v>160</v>
      </c>
      <c r="C80">
        <v>213</v>
      </c>
      <c r="D80">
        <v>2</v>
      </c>
      <c r="E80">
        <v>1</v>
      </c>
      <c r="F80">
        <v>407</v>
      </c>
      <c r="G80">
        <v>1</v>
      </c>
      <c r="H80">
        <v>3</v>
      </c>
      <c r="I80">
        <v>1</v>
      </c>
    </row>
    <row r="81" spans="1:9" x14ac:dyDescent="0.2">
      <c r="B81" t="s">
        <v>90</v>
      </c>
      <c r="C81">
        <v>339</v>
      </c>
      <c r="E81">
        <v>2</v>
      </c>
      <c r="F81">
        <v>211</v>
      </c>
      <c r="G81">
        <v>2</v>
      </c>
      <c r="H81">
        <v>2</v>
      </c>
    </row>
    <row r="82" spans="1:9" x14ac:dyDescent="0.2">
      <c r="B82" t="s">
        <v>161</v>
      </c>
      <c r="C82">
        <v>567</v>
      </c>
      <c r="D82">
        <v>1</v>
      </c>
      <c r="E82">
        <v>15</v>
      </c>
      <c r="F82">
        <v>442</v>
      </c>
      <c r="G82">
        <v>1</v>
      </c>
      <c r="H82">
        <v>3</v>
      </c>
      <c r="I82">
        <v>5</v>
      </c>
    </row>
    <row r="83" spans="1:9" x14ac:dyDescent="0.2">
      <c r="B83" t="s">
        <v>96</v>
      </c>
      <c r="C83">
        <v>464</v>
      </c>
      <c r="D83">
        <v>2</v>
      </c>
      <c r="E83">
        <v>8</v>
      </c>
      <c r="F83">
        <v>369</v>
      </c>
      <c r="H83">
        <v>3</v>
      </c>
      <c r="I83">
        <v>1</v>
      </c>
    </row>
    <row r="84" spans="1:9" x14ac:dyDescent="0.2">
      <c r="B84" t="s">
        <v>94</v>
      </c>
      <c r="C84">
        <v>120</v>
      </c>
      <c r="D84">
        <v>2</v>
      </c>
      <c r="E84">
        <v>1</v>
      </c>
      <c r="F84">
        <v>533</v>
      </c>
      <c r="G84">
        <v>4</v>
      </c>
      <c r="I84">
        <v>2</v>
      </c>
    </row>
    <row r="86" spans="1:9" x14ac:dyDescent="0.2">
      <c r="B86" t="s">
        <v>129</v>
      </c>
      <c r="C86">
        <f>SUM(C76:C84)</f>
        <v>3170</v>
      </c>
      <c r="D86">
        <f t="shared" ref="D86:I86" si="5">SUM(D76:D84)</f>
        <v>11</v>
      </c>
      <c r="E86">
        <f t="shared" si="5"/>
        <v>70</v>
      </c>
      <c r="F86">
        <f t="shared" si="5"/>
        <v>3599</v>
      </c>
      <c r="G86">
        <f t="shared" si="5"/>
        <v>16</v>
      </c>
      <c r="H86">
        <f t="shared" si="5"/>
        <v>69</v>
      </c>
      <c r="I86">
        <f t="shared" si="5"/>
        <v>87</v>
      </c>
    </row>
    <row r="88" spans="1:9" x14ac:dyDescent="0.2">
      <c r="A88" t="s">
        <v>75</v>
      </c>
      <c r="B88" t="s">
        <v>84</v>
      </c>
      <c r="C88">
        <v>98</v>
      </c>
      <c r="E88">
        <v>2</v>
      </c>
      <c r="F88">
        <v>329</v>
      </c>
      <c r="G88">
        <v>1</v>
      </c>
      <c r="H88">
        <v>2</v>
      </c>
    </row>
    <row r="89" spans="1:9" x14ac:dyDescent="0.2">
      <c r="B89" t="s">
        <v>78</v>
      </c>
      <c r="C89">
        <v>244</v>
      </c>
      <c r="E89">
        <v>1</v>
      </c>
      <c r="F89">
        <v>298</v>
      </c>
      <c r="G89">
        <v>6</v>
      </c>
      <c r="H89">
        <v>1</v>
      </c>
      <c r="I89">
        <v>12</v>
      </c>
    </row>
    <row r="90" spans="1:9" x14ac:dyDescent="0.2">
      <c r="B90" t="s">
        <v>79</v>
      </c>
      <c r="C90">
        <v>485</v>
      </c>
      <c r="E90">
        <v>4</v>
      </c>
      <c r="F90">
        <v>534</v>
      </c>
      <c r="G90">
        <v>3</v>
      </c>
      <c r="H90">
        <v>2</v>
      </c>
      <c r="I90">
        <v>29</v>
      </c>
    </row>
    <row r="91" spans="1:9" x14ac:dyDescent="0.2">
      <c r="B91" t="s">
        <v>83</v>
      </c>
      <c r="C91">
        <v>110</v>
      </c>
      <c r="F91">
        <v>253</v>
      </c>
      <c r="G91">
        <v>1</v>
      </c>
      <c r="H91">
        <v>4</v>
      </c>
      <c r="I91">
        <v>2</v>
      </c>
    </row>
    <row r="92" spans="1:9" x14ac:dyDescent="0.2">
      <c r="B92" t="s">
        <v>76</v>
      </c>
      <c r="C92">
        <v>185</v>
      </c>
      <c r="D92">
        <v>1</v>
      </c>
      <c r="E92">
        <v>2</v>
      </c>
      <c r="F92">
        <v>406</v>
      </c>
      <c r="G92">
        <v>3</v>
      </c>
      <c r="H92">
        <v>1</v>
      </c>
      <c r="I92">
        <v>4</v>
      </c>
    </row>
    <row r="93" spans="1:9" x14ac:dyDescent="0.2">
      <c r="B93" t="s">
        <v>187</v>
      </c>
      <c r="C93">
        <v>120</v>
      </c>
      <c r="E93">
        <v>7</v>
      </c>
      <c r="F93">
        <v>827</v>
      </c>
      <c r="G93">
        <v>5</v>
      </c>
      <c r="I93">
        <v>2</v>
      </c>
    </row>
    <row r="94" spans="1:9" x14ac:dyDescent="0.2">
      <c r="B94" t="s">
        <v>85</v>
      </c>
      <c r="C94">
        <v>39</v>
      </c>
      <c r="D94">
        <v>2</v>
      </c>
      <c r="F94">
        <v>143</v>
      </c>
      <c r="G94">
        <v>5</v>
      </c>
      <c r="I94">
        <v>1</v>
      </c>
    </row>
    <row r="96" spans="1:9" x14ac:dyDescent="0.2">
      <c r="B96" t="s">
        <v>188</v>
      </c>
      <c r="C96">
        <f>SUM(C88:C94)</f>
        <v>1281</v>
      </c>
      <c r="D96">
        <f t="shared" ref="D96:I96" si="6">SUM(D88:D94)</f>
        <v>3</v>
      </c>
      <c r="E96">
        <f t="shared" si="6"/>
        <v>16</v>
      </c>
      <c r="F96">
        <f t="shared" si="6"/>
        <v>2790</v>
      </c>
      <c r="G96">
        <f t="shared" si="6"/>
        <v>24</v>
      </c>
      <c r="H96">
        <f t="shared" si="6"/>
        <v>10</v>
      </c>
      <c r="I96">
        <f t="shared" si="6"/>
        <v>50</v>
      </c>
    </row>
    <row r="98" spans="1:9" x14ac:dyDescent="0.2">
      <c r="A98" t="s">
        <v>103</v>
      </c>
      <c r="B98" t="s">
        <v>142</v>
      </c>
      <c r="C98">
        <v>471</v>
      </c>
      <c r="D98">
        <v>12</v>
      </c>
      <c r="E98">
        <v>110</v>
      </c>
      <c r="F98">
        <v>2838</v>
      </c>
      <c r="G98">
        <v>22</v>
      </c>
      <c r="H98">
        <v>154</v>
      </c>
      <c r="I98">
        <v>18</v>
      </c>
    </row>
    <row r="102" spans="1:9" x14ac:dyDescent="0.2">
      <c r="A102" t="s">
        <v>189</v>
      </c>
    </row>
  </sheetData>
  <pageMargins left="0.7" right="0.7" top="0.78740157499999996" bottom="0.78740157499999996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7"/>
  <sheetViews>
    <sheetView topLeftCell="A76" workbookViewId="0">
      <selection activeCell="R107" sqref="R107:U107"/>
    </sheetView>
  </sheetViews>
  <sheetFormatPr baseColWidth="10" defaultRowHeight="16" x14ac:dyDescent="0.2"/>
  <sheetData>
    <row r="1" spans="1:5" x14ac:dyDescent="0.2">
      <c r="C1" t="s">
        <v>190</v>
      </c>
      <c r="D1" t="s">
        <v>191</v>
      </c>
      <c r="E1" t="s">
        <v>192</v>
      </c>
    </row>
    <row r="2" spans="1:5" x14ac:dyDescent="0.2">
      <c r="B2" t="s">
        <v>108</v>
      </c>
      <c r="C2">
        <v>14369399</v>
      </c>
      <c r="D2">
        <v>13752640</v>
      </c>
      <c r="E2">
        <v>1931591</v>
      </c>
    </row>
    <row r="4" spans="1:5" x14ac:dyDescent="0.2">
      <c r="A4" t="s">
        <v>104</v>
      </c>
      <c r="B4" t="s">
        <v>132</v>
      </c>
      <c r="C4">
        <v>40773</v>
      </c>
      <c r="D4">
        <v>20451</v>
      </c>
      <c r="E4">
        <v>1532</v>
      </c>
    </row>
    <row r="6" spans="1:5" x14ac:dyDescent="0.2">
      <c r="B6" t="s">
        <v>117</v>
      </c>
      <c r="C6">
        <v>9959</v>
      </c>
      <c r="D6">
        <v>5529</v>
      </c>
      <c r="E6">
        <v>464</v>
      </c>
    </row>
    <row r="9" spans="1:5" x14ac:dyDescent="0.2">
      <c r="A9" t="s">
        <v>31</v>
      </c>
      <c r="B9" t="s">
        <v>33</v>
      </c>
      <c r="C9">
        <v>806</v>
      </c>
      <c r="D9">
        <v>534</v>
      </c>
      <c r="E9">
        <v>115</v>
      </c>
    </row>
    <row r="10" spans="1:5" x14ac:dyDescent="0.2">
      <c r="B10" t="s">
        <v>32</v>
      </c>
      <c r="C10">
        <v>98</v>
      </c>
      <c r="D10">
        <v>255</v>
      </c>
      <c r="E10">
        <v>23</v>
      </c>
    </row>
    <row r="11" spans="1:5" x14ac:dyDescent="0.2">
      <c r="B11" t="s">
        <v>163</v>
      </c>
      <c r="C11">
        <v>212</v>
      </c>
      <c r="D11">
        <v>489</v>
      </c>
      <c r="E11">
        <v>58</v>
      </c>
    </row>
    <row r="12" spans="1:5" x14ac:dyDescent="0.2">
      <c r="B12" t="s">
        <v>36</v>
      </c>
      <c r="C12">
        <v>175</v>
      </c>
      <c r="D12">
        <v>128</v>
      </c>
      <c r="E12">
        <v>13</v>
      </c>
    </row>
    <row r="13" spans="1:5" x14ac:dyDescent="0.2">
      <c r="B13" t="s">
        <v>30</v>
      </c>
      <c r="C13">
        <v>301</v>
      </c>
      <c r="D13">
        <v>465</v>
      </c>
      <c r="E13">
        <v>28</v>
      </c>
    </row>
    <row r="14" spans="1:5" x14ac:dyDescent="0.2">
      <c r="B14" t="s">
        <v>35</v>
      </c>
      <c r="C14">
        <v>640</v>
      </c>
      <c r="D14">
        <v>73</v>
      </c>
      <c r="E14">
        <v>4</v>
      </c>
    </row>
    <row r="15" spans="1:5" x14ac:dyDescent="0.2">
      <c r="B15" t="s">
        <v>38</v>
      </c>
      <c r="C15">
        <v>282</v>
      </c>
      <c r="D15">
        <v>23</v>
      </c>
      <c r="E15">
        <v>3</v>
      </c>
    </row>
    <row r="16" spans="1:5" x14ac:dyDescent="0.2">
      <c r="B16" t="s">
        <v>37</v>
      </c>
      <c r="C16">
        <v>488</v>
      </c>
      <c r="D16">
        <v>27</v>
      </c>
      <c r="E16">
        <v>15</v>
      </c>
    </row>
    <row r="20" spans="1:5" x14ac:dyDescent="0.2">
      <c r="A20" t="s">
        <v>75</v>
      </c>
      <c r="B20" t="s">
        <v>79</v>
      </c>
      <c r="C20">
        <v>662</v>
      </c>
      <c r="D20">
        <v>493</v>
      </c>
      <c r="E20">
        <v>35</v>
      </c>
    </row>
    <row r="21" spans="1:5" x14ac:dyDescent="0.2">
      <c r="B21" t="s">
        <v>76</v>
      </c>
      <c r="C21">
        <v>519</v>
      </c>
      <c r="D21">
        <v>169</v>
      </c>
      <c r="E21">
        <v>6</v>
      </c>
    </row>
    <row r="22" spans="1:5" x14ac:dyDescent="0.2">
      <c r="B22" t="s">
        <v>78</v>
      </c>
      <c r="C22">
        <v>353</v>
      </c>
      <c r="D22">
        <v>232</v>
      </c>
      <c r="E22">
        <v>22</v>
      </c>
    </row>
    <row r="23" spans="1:5" x14ac:dyDescent="0.2">
      <c r="B23" t="s">
        <v>84</v>
      </c>
      <c r="C23">
        <v>411</v>
      </c>
      <c r="D23">
        <v>99</v>
      </c>
      <c r="E23">
        <v>1</v>
      </c>
    </row>
    <row r="24" spans="1:5" x14ac:dyDescent="0.2">
      <c r="B24" t="s">
        <v>83</v>
      </c>
      <c r="C24">
        <v>339</v>
      </c>
      <c r="D24">
        <v>104</v>
      </c>
    </row>
    <row r="25" spans="1:5" x14ac:dyDescent="0.2">
      <c r="B25" t="s">
        <v>80</v>
      </c>
      <c r="C25">
        <v>689</v>
      </c>
      <c r="D25">
        <v>72</v>
      </c>
      <c r="E25">
        <v>4</v>
      </c>
    </row>
    <row r="26" spans="1:5" x14ac:dyDescent="0.2">
      <c r="B26" t="s">
        <v>81</v>
      </c>
      <c r="C26">
        <v>621</v>
      </c>
      <c r="D26">
        <v>36</v>
      </c>
      <c r="E26">
        <v>4</v>
      </c>
    </row>
    <row r="27" spans="1:5" x14ac:dyDescent="0.2">
      <c r="B27" t="s">
        <v>85</v>
      </c>
      <c r="C27">
        <v>219</v>
      </c>
      <c r="D27">
        <v>22</v>
      </c>
      <c r="E27">
        <v>4</v>
      </c>
    </row>
    <row r="31" spans="1:5" x14ac:dyDescent="0.2">
      <c r="A31" t="s">
        <v>103</v>
      </c>
      <c r="B31" t="s">
        <v>142</v>
      </c>
      <c r="C31">
        <v>8470</v>
      </c>
      <c r="D31">
        <v>804</v>
      </c>
      <c r="E31">
        <v>37</v>
      </c>
    </row>
    <row r="33" spans="1:5" x14ac:dyDescent="0.2">
      <c r="A33" t="s">
        <v>10</v>
      </c>
      <c r="B33" t="s">
        <v>29</v>
      </c>
      <c r="C33">
        <v>515</v>
      </c>
      <c r="D33">
        <v>609</v>
      </c>
      <c r="E33">
        <v>49</v>
      </c>
    </row>
    <row r="34" spans="1:5" x14ac:dyDescent="0.2">
      <c r="B34" t="s">
        <v>23</v>
      </c>
      <c r="C34">
        <v>458</v>
      </c>
      <c r="D34">
        <v>478</v>
      </c>
      <c r="E34">
        <v>49</v>
      </c>
    </row>
    <row r="35" spans="1:5" x14ac:dyDescent="0.2">
      <c r="B35" t="s">
        <v>27</v>
      </c>
      <c r="C35">
        <v>117</v>
      </c>
      <c r="D35">
        <v>63</v>
      </c>
    </row>
    <row r="36" spans="1:5" x14ac:dyDescent="0.2">
      <c r="B36" t="s">
        <v>11</v>
      </c>
      <c r="C36">
        <v>199</v>
      </c>
      <c r="D36">
        <v>109</v>
      </c>
      <c r="E36">
        <v>1</v>
      </c>
    </row>
    <row r="37" spans="1:5" x14ac:dyDescent="0.2">
      <c r="B37" t="s">
        <v>193</v>
      </c>
      <c r="C37">
        <v>256</v>
      </c>
      <c r="D37">
        <v>153</v>
      </c>
    </row>
    <row r="38" spans="1:5" x14ac:dyDescent="0.2">
      <c r="B38" t="s">
        <v>26</v>
      </c>
      <c r="C38">
        <v>180</v>
      </c>
      <c r="D38">
        <v>83</v>
      </c>
      <c r="E38">
        <v>2</v>
      </c>
    </row>
    <row r="39" spans="1:5" x14ac:dyDescent="0.2">
      <c r="B39" t="s">
        <v>15</v>
      </c>
      <c r="C39">
        <v>371</v>
      </c>
      <c r="D39">
        <v>184</v>
      </c>
      <c r="E39">
        <v>32</v>
      </c>
    </row>
    <row r="40" spans="1:5" x14ac:dyDescent="0.2">
      <c r="B40" t="s">
        <v>12</v>
      </c>
      <c r="C40">
        <v>450</v>
      </c>
      <c r="D40">
        <v>282</v>
      </c>
      <c r="E40">
        <v>5</v>
      </c>
    </row>
    <row r="41" spans="1:5" x14ac:dyDescent="0.2">
      <c r="B41" t="s">
        <v>20</v>
      </c>
      <c r="C41">
        <v>613</v>
      </c>
      <c r="D41">
        <v>432</v>
      </c>
      <c r="E41">
        <v>32</v>
      </c>
    </row>
    <row r="42" spans="1:5" x14ac:dyDescent="0.2">
      <c r="B42" t="s">
        <v>18</v>
      </c>
      <c r="C42">
        <v>183</v>
      </c>
      <c r="D42">
        <v>66</v>
      </c>
      <c r="E42">
        <v>5</v>
      </c>
    </row>
    <row r="43" spans="1:5" x14ac:dyDescent="0.2">
      <c r="B43" t="s">
        <v>21</v>
      </c>
      <c r="C43">
        <v>368</v>
      </c>
      <c r="D43">
        <v>419</v>
      </c>
      <c r="E43">
        <v>11</v>
      </c>
    </row>
    <row r="44" spans="1:5" x14ac:dyDescent="0.2">
      <c r="B44" t="s">
        <v>25</v>
      </c>
      <c r="C44">
        <v>78</v>
      </c>
      <c r="D44">
        <v>59</v>
      </c>
    </row>
    <row r="45" spans="1:5" x14ac:dyDescent="0.2">
      <c r="B45" t="s">
        <v>16</v>
      </c>
      <c r="C45">
        <v>386</v>
      </c>
      <c r="D45">
        <v>271</v>
      </c>
      <c r="E45">
        <v>7</v>
      </c>
    </row>
    <row r="46" spans="1:5" x14ac:dyDescent="0.2">
      <c r="B46" t="s">
        <v>19</v>
      </c>
      <c r="C46">
        <v>408</v>
      </c>
      <c r="D46">
        <v>541</v>
      </c>
      <c r="E46">
        <v>42</v>
      </c>
    </row>
    <row r="47" spans="1:5" x14ac:dyDescent="0.2">
      <c r="B47" t="s">
        <v>13</v>
      </c>
      <c r="C47">
        <v>801</v>
      </c>
      <c r="D47">
        <v>488</v>
      </c>
      <c r="E47">
        <v>20</v>
      </c>
    </row>
    <row r="48" spans="1:5" x14ac:dyDescent="0.2">
      <c r="B48" t="s">
        <v>22</v>
      </c>
      <c r="C48">
        <v>576</v>
      </c>
      <c r="D48">
        <v>531</v>
      </c>
      <c r="E48">
        <v>41</v>
      </c>
    </row>
    <row r="52" spans="1:5" x14ac:dyDescent="0.2">
      <c r="A52" t="s">
        <v>65</v>
      </c>
      <c r="B52" t="s">
        <v>64</v>
      </c>
      <c r="C52">
        <v>688</v>
      </c>
      <c r="D52">
        <v>379</v>
      </c>
      <c r="E52">
        <v>18</v>
      </c>
    </row>
    <row r="53" spans="1:5" x14ac:dyDescent="0.2">
      <c r="B53" t="s">
        <v>67</v>
      </c>
      <c r="C53">
        <v>264</v>
      </c>
      <c r="D53">
        <v>6</v>
      </c>
      <c r="E53">
        <v>1</v>
      </c>
    </row>
    <row r="54" spans="1:5" x14ac:dyDescent="0.2">
      <c r="B54" t="s">
        <v>125</v>
      </c>
      <c r="C54">
        <v>182</v>
      </c>
      <c r="D54">
        <v>7</v>
      </c>
    </row>
    <row r="55" spans="1:5" x14ac:dyDescent="0.2">
      <c r="B55" t="s">
        <v>70</v>
      </c>
      <c r="C55">
        <v>267</v>
      </c>
      <c r="D55">
        <v>7</v>
      </c>
    </row>
    <row r="56" spans="1:5" x14ac:dyDescent="0.2">
      <c r="B56" t="s">
        <v>68</v>
      </c>
      <c r="C56">
        <v>158</v>
      </c>
      <c r="D56">
        <v>27</v>
      </c>
      <c r="E56">
        <v>2</v>
      </c>
    </row>
    <row r="57" spans="1:5" x14ac:dyDescent="0.2">
      <c r="B57" t="s">
        <v>73</v>
      </c>
      <c r="C57">
        <v>525</v>
      </c>
      <c r="D57">
        <v>95</v>
      </c>
      <c r="E57">
        <v>3</v>
      </c>
    </row>
    <row r="58" spans="1:5" x14ac:dyDescent="0.2">
      <c r="B58" t="s">
        <v>74</v>
      </c>
      <c r="C58">
        <v>341</v>
      </c>
      <c r="D58">
        <v>295</v>
      </c>
      <c r="E58">
        <v>18</v>
      </c>
    </row>
    <row r="59" spans="1:5" x14ac:dyDescent="0.2">
      <c r="B59" t="s">
        <v>71</v>
      </c>
      <c r="C59">
        <v>238</v>
      </c>
      <c r="D59">
        <v>181</v>
      </c>
      <c r="E59">
        <v>46</v>
      </c>
    </row>
    <row r="60" spans="1:5" x14ac:dyDescent="0.2">
      <c r="B60" t="s">
        <v>72</v>
      </c>
      <c r="C60">
        <v>442</v>
      </c>
      <c r="D60">
        <v>457</v>
      </c>
      <c r="E60">
        <v>43</v>
      </c>
    </row>
    <row r="61" spans="1:5" x14ac:dyDescent="0.2">
      <c r="B61" t="s">
        <v>66</v>
      </c>
      <c r="C61">
        <v>325</v>
      </c>
      <c r="D61">
        <v>86</v>
      </c>
      <c r="E61">
        <v>3</v>
      </c>
    </row>
    <row r="62" spans="1:5" x14ac:dyDescent="0.2">
      <c r="B62" t="s">
        <v>69</v>
      </c>
      <c r="C62">
        <v>109</v>
      </c>
      <c r="D62">
        <v>2</v>
      </c>
    </row>
    <row r="66" spans="1:5" x14ac:dyDescent="0.2">
      <c r="A66" t="s">
        <v>87</v>
      </c>
      <c r="B66" t="s">
        <v>88</v>
      </c>
      <c r="C66">
        <v>503</v>
      </c>
      <c r="D66">
        <v>673</v>
      </c>
      <c r="E66">
        <v>34</v>
      </c>
    </row>
    <row r="67" spans="1:5" x14ac:dyDescent="0.2">
      <c r="B67" t="s">
        <v>89</v>
      </c>
      <c r="C67">
        <v>335</v>
      </c>
      <c r="D67">
        <v>315</v>
      </c>
      <c r="E67">
        <v>21</v>
      </c>
    </row>
    <row r="68" spans="1:5" x14ac:dyDescent="0.2">
      <c r="B68" t="s">
        <v>159</v>
      </c>
      <c r="C68">
        <v>780</v>
      </c>
      <c r="D68">
        <v>549</v>
      </c>
      <c r="E68">
        <v>37</v>
      </c>
    </row>
    <row r="69" spans="1:5" x14ac:dyDescent="0.2">
      <c r="B69" t="s">
        <v>160</v>
      </c>
      <c r="C69">
        <v>524</v>
      </c>
      <c r="D69">
        <v>211</v>
      </c>
      <c r="E69">
        <v>4</v>
      </c>
    </row>
    <row r="70" spans="1:5" x14ac:dyDescent="0.2">
      <c r="B70" t="s">
        <v>90</v>
      </c>
      <c r="C70">
        <v>279</v>
      </c>
      <c r="D70">
        <v>325</v>
      </c>
      <c r="E70">
        <v>4</v>
      </c>
    </row>
    <row r="71" spans="1:5" x14ac:dyDescent="0.2">
      <c r="B71" t="s">
        <v>161</v>
      </c>
      <c r="C71">
        <v>630</v>
      </c>
      <c r="D71">
        <v>553</v>
      </c>
      <c r="E71">
        <v>18</v>
      </c>
    </row>
    <row r="72" spans="1:5" x14ac:dyDescent="0.2">
      <c r="B72" t="s">
        <v>96</v>
      </c>
      <c r="C72">
        <v>500</v>
      </c>
      <c r="D72">
        <v>529</v>
      </c>
      <c r="E72">
        <v>10</v>
      </c>
    </row>
    <row r="73" spans="1:5" x14ac:dyDescent="0.2">
      <c r="B73" t="s">
        <v>94</v>
      </c>
      <c r="C73">
        <v>716</v>
      </c>
      <c r="D73">
        <v>131</v>
      </c>
      <c r="E73">
        <v>5</v>
      </c>
    </row>
    <row r="74" spans="1:5" x14ac:dyDescent="0.2">
      <c r="B74" t="s">
        <v>93</v>
      </c>
      <c r="C74">
        <v>648</v>
      </c>
      <c r="D74">
        <v>61</v>
      </c>
      <c r="E74">
        <v>11</v>
      </c>
    </row>
    <row r="78" spans="1:5" x14ac:dyDescent="0.2">
      <c r="A78" t="s">
        <v>98</v>
      </c>
      <c r="B78" t="s">
        <v>101</v>
      </c>
      <c r="C78">
        <v>99</v>
      </c>
    </row>
    <row r="79" spans="1:5" x14ac:dyDescent="0.2">
      <c r="B79" t="s">
        <v>102</v>
      </c>
      <c r="C79">
        <v>81</v>
      </c>
    </row>
    <row r="80" spans="1:5" x14ac:dyDescent="0.2">
      <c r="B80" t="s">
        <v>97</v>
      </c>
      <c r="C80">
        <v>305</v>
      </c>
      <c r="D80">
        <v>67</v>
      </c>
      <c r="E80">
        <v>4</v>
      </c>
    </row>
    <row r="81" spans="1:5" x14ac:dyDescent="0.2">
      <c r="B81" t="s">
        <v>141</v>
      </c>
      <c r="C81">
        <v>130</v>
      </c>
      <c r="D81">
        <v>52</v>
      </c>
      <c r="E81">
        <v>7</v>
      </c>
    </row>
    <row r="86" spans="1:5" x14ac:dyDescent="0.2">
      <c r="A86" t="s">
        <v>40</v>
      </c>
      <c r="B86" t="s">
        <v>42</v>
      </c>
      <c r="C86">
        <v>91</v>
      </c>
      <c r="D86">
        <v>99</v>
      </c>
    </row>
    <row r="87" spans="1:5" x14ac:dyDescent="0.2">
      <c r="B87" t="s">
        <v>60</v>
      </c>
      <c r="C87">
        <v>221</v>
      </c>
      <c r="D87">
        <v>59</v>
      </c>
    </row>
    <row r="88" spans="1:5" x14ac:dyDescent="0.2">
      <c r="B88" t="s">
        <v>43</v>
      </c>
      <c r="C88">
        <v>1072</v>
      </c>
      <c r="D88">
        <v>311</v>
      </c>
      <c r="E88">
        <v>11</v>
      </c>
    </row>
    <row r="89" spans="1:5" x14ac:dyDescent="0.2">
      <c r="B89" t="s">
        <v>59</v>
      </c>
      <c r="C89">
        <v>266</v>
      </c>
      <c r="D89">
        <v>48</v>
      </c>
      <c r="E89">
        <v>8</v>
      </c>
    </row>
    <row r="90" spans="1:5" x14ac:dyDescent="0.2">
      <c r="B90" t="s">
        <v>46</v>
      </c>
      <c r="C90">
        <v>252</v>
      </c>
      <c r="D90">
        <v>27</v>
      </c>
    </row>
    <row r="91" spans="1:5" x14ac:dyDescent="0.2">
      <c r="B91" t="s">
        <v>58</v>
      </c>
      <c r="C91">
        <v>178</v>
      </c>
      <c r="D91">
        <v>36</v>
      </c>
      <c r="E91">
        <v>1</v>
      </c>
    </row>
    <row r="92" spans="1:5" x14ac:dyDescent="0.2">
      <c r="B92" t="s">
        <v>57</v>
      </c>
      <c r="C92">
        <v>260</v>
      </c>
      <c r="D92">
        <v>51</v>
      </c>
      <c r="E92">
        <v>7</v>
      </c>
    </row>
    <row r="93" spans="1:5" x14ac:dyDescent="0.2">
      <c r="B93" t="s">
        <v>52</v>
      </c>
      <c r="C93">
        <v>178</v>
      </c>
      <c r="D93">
        <v>36</v>
      </c>
      <c r="E93">
        <v>3</v>
      </c>
    </row>
    <row r="94" spans="1:5" x14ac:dyDescent="0.2">
      <c r="B94" t="s">
        <v>55</v>
      </c>
      <c r="C94">
        <v>236</v>
      </c>
      <c r="D94">
        <v>30</v>
      </c>
    </row>
    <row r="95" spans="1:5" x14ac:dyDescent="0.2">
      <c r="B95" t="s">
        <v>56</v>
      </c>
      <c r="C95">
        <v>192</v>
      </c>
      <c r="D95">
        <v>26</v>
      </c>
      <c r="E95">
        <v>5</v>
      </c>
    </row>
    <row r="96" spans="1:5" x14ac:dyDescent="0.2">
      <c r="B96" t="s">
        <v>54</v>
      </c>
      <c r="C96">
        <v>170</v>
      </c>
      <c r="D96">
        <v>29</v>
      </c>
    </row>
    <row r="97" spans="1:5" x14ac:dyDescent="0.2">
      <c r="B97" t="s">
        <v>44</v>
      </c>
      <c r="C97">
        <v>212</v>
      </c>
      <c r="D97">
        <v>309</v>
      </c>
      <c r="E97">
        <v>25</v>
      </c>
    </row>
    <row r="98" spans="1:5" x14ac:dyDescent="0.2">
      <c r="B98" t="s">
        <v>53</v>
      </c>
      <c r="C98">
        <v>469</v>
      </c>
      <c r="D98">
        <v>6</v>
      </c>
      <c r="E98">
        <v>2</v>
      </c>
    </row>
    <row r="99" spans="1:5" x14ac:dyDescent="0.2">
      <c r="B99" t="s">
        <v>51</v>
      </c>
      <c r="C99">
        <v>138</v>
      </c>
      <c r="D99">
        <v>48</v>
      </c>
      <c r="E99">
        <v>2</v>
      </c>
    </row>
    <row r="100" spans="1:5" x14ac:dyDescent="0.2">
      <c r="B100" t="s">
        <v>50</v>
      </c>
      <c r="C100">
        <v>304</v>
      </c>
      <c r="D100">
        <v>135</v>
      </c>
      <c r="E100">
        <v>4</v>
      </c>
    </row>
    <row r="101" spans="1:5" x14ac:dyDescent="0.2">
      <c r="B101" t="s">
        <v>49</v>
      </c>
      <c r="C101">
        <v>164</v>
      </c>
      <c r="D101">
        <v>18</v>
      </c>
      <c r="E101">
        <v>1</v>
      </c>
    </row>
    <row r="102" spans="1:5" x14ac:dyDescent="0.2">
      <c r="B102" t="s">
        <v>48</v>
      </c>
      <c r="C102">
        <v>151</v>
      </c>
      <c r="D102">
        <v>16</v>
      </c>
      <c r="E102">
        <v>4</v>
      </c>
    </row>
    <row r="103" spans="1:5" x14ac:dyDescent="0.2">
      <c r="B103" t="s">
        <v>47</v>
      </c>
      <c r="C103">
        <v>82</v>
      </c>
      <c r="D103">
        <v>12</v>
      </c>
      <c r="E103">
        <v>3</v>
      </c>
    </row>
    <row r="104" spans="1:5" x14ac:dyDescent="0.2">
      <c r="B104" t="s">
        <v>45</v>
      </c>
      <c r="C104">
        <v>195</v>
      </c>
      <c r="D104">
        <v>192</v>
      </c>
      <c r="E104">
        <v>4</v>
      </c>
    </row>
    <row r="105" spans="1:5" x14ac:dyDescent="0.2">
      <c r="B105" t="s">
        <v>39</v>
      </c>
      <c r="C105">
        <v>389</v>
      </c>
      <c r="D105">
        <v>86</v>
      </c>
      <c r="E105">
        <v>11</v>
      </c>
    </row>
    <row r="107" spans="1:5" x14ac:dyDescent="0.2">
      <c r="A107" t="s">
        <v>194</v>
      </c>
    </row>
  </sheetData>
  <pageMargins left="0.7" right="0.7" top="0.78740157499999996" bottom="0.78740157499999996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28"/>
  <sheetViews>
    <sheetView workbookViewId="0">
      <selection activeCell="R107" sqref="R107:U107"/>
    </sheetView>
  </sheetViews>
  <sheetFormatPr baseColWidth="10" defaultRowHeight="16" x14ac:dyDescent="0.2"/>
  <sheetData>
    <row r="1" spans="1:19" x14ac:dyDescent="0.2">
      <c r="C1" t="s">
        <v>0</v>
      </c>
      <c r="D1" t="s">
        <v>1</v>
      </c>
      <c r="E1" t="s">
        <v>2</v>
      </c>
      <c r="F1" t="s">
        <v>4</v>
      </c>
      <c r="G1" t="s">
        <v>3</v>
      </c>
      <c r="H1" t="s">
        <v>147</v>
      </c>
      <c r="I1" t="s">
        <v>174</v>
      </c>
      <c r="J1" t="s">
        <v>133</v>
      </c>
      <c r="K1" t="s">
        <v>6</v>
      </c>
      <c r="L1" t="s">
        <v>171</v>
      </c>
      <c r="M1" t="s">
        <v>172</v>
      </c>
      <c r="N1" t="s">
        <v>7</v>
      </c>
      <c r="O1" t="s">
        <v>173</v>
      </c>
      <c r="Q1" t="s">
        <v>178</v>
      </c>
      <c r="R1" t="s">
        <v>179</v>
      </c>
      <c r="S1" t="s">
        <v>8</v>
      </c>
    </row>
    <row r="2" spans="1:19" x14ac:dyDescent="0.2">
      <c r="A2" t="s">
        <v>170</v>
      </c>
      <c r="B2" t="s">
        <v>108</v>
      </c>
      <c r="C2">
        <v>9111438</v>
      </c>
      <c r="D2">
        <v>4359386</v>
      </c>
      <c r="E2">
        <v>3705040</v>
      </c>
      <c r="F2">
        <v>2669549</v>
      </c>
      <c r="G2">
        <v>3232875</v>
      </c>
      <c r="H2">
        <v>1492899</v>
      </c>
      <c r="I2">
        <v>80057</v>
      </c>
      <c r="J2">
        <v>1391133</v>
      </c>
      <c r="K2">
        <v>806746</v>
      </c>
      <c r="L2">
        <v>264363</v>
      </c>
      <c r="M2">
        <v>770100</v>
      </c>
      <c r="N2">
        <v>480978</v>
      </c>
      <c r="Q2">
        <v>936404</v>
      </c>
      <c r="R2">
        <v>480613</v>
      </c>
      <c r="S2">
        <v>199491</v>
      </c>
    </row>
    <row r="4" spans="1:19" x14ac:dyDescent="0.2">
      <c r="A4" t="s">
        <v>104</v>
      </c>
      <c r="B4" t="s">
        <v>132</v>
      </c>
      <c r="C4">
        <v>23550</v>
      </c>
      <c r="D4">
        <v>8497</v>
      </c>
      <c r="E4">
        <v>1116</v>
      </c>
      <c r="F4">
        <v>7618</v>
      </c>
      <c r="G4">
        <v>1507</v>
      </c>
      <c r="H4">
        <v>1851</v>
      </c>
      <c r="I4">
        <v>142</v>
      </c>
      <c r="J4">
        <v>3194</v>
      </c>
      <c r="K4">
        <v>811</v>
      </c>
      <c r="L4">
        <v>1870</v>
      </c>
      <c r="M4">
        <v>4939</v>
      </c>
      <c r="N4">
        <v>737</v>
      </c>
      <c r="O4">
        <v>2377</v>
      </c>
    </row>
    <row r="6" spans="1:19" x14ac:dyDescent="0.2">
      <c r="B6" t="s">
        <v>117</v>
      </c>
      <c r="C6">
        <v>4919</v>
      </c>
      <c r="D6">
        <v>2457</v>
      </c>
      <c r="E6">
        <v>673</v>
      </c>
      <c r="F6">
        <v>3169</v>
      </c>
      <c r="G6">
        <v>557</v>
      </c>
      <c r="H6">
        <v>949</v>
      </c>
      <c r="I6">
        <v>42</v>
      </c>
      <c r="J6">
        <v>463</v>
      </c>
      <c r="K6">
        <v>310</v>
      </c>
      <c r="L6">
        <v>681</v>
      </c>
      <c r="M6">
        <v>132</v>
      </c>
      <c r="N6">
        <v>269</v>
      </c>
      <c r="O6">
        <v>122</v>
      </c>
    </row>
    <row r="8" spans="1:19" x14ac:dyDescent="0.2">
      <c r="A8" t="s">
        <v>10</v>
      </c>
      <c r="B8" t="s">
        <v>29</v>
      </c>
      <c r="C8">
        <v>789</v>
      </c>
      <c r="D8">
        <v>85</v>
      </c>
      <c r="E8">
        <v>16</v>
      </c>
      <c r="F8">
        <v>150</v>
      </c>
      <c r="G8">
        <v>18</v>
      </c>
      <c r="H8">
        <v>54</v>
      </c>
      <c r="I8">
        <v>1</v>
      </c>
      <c r="J8">
        <v>73</v>
      </c>
      <c r="K8">
        <v>6</v>
      </c>
      <c r="L8">
        <v>13</v>
      </c>
      <c r="M8">
        <v>13</v>
      </c>
      <c r="N8">
        <v>4</v>
      </c>
      <c r="O8">
        <v>7</v>
      </c>
    </row>
    <row r="9" spans="1:19" x14ac:dyDescent="0.2">
      <c r="B9" t="s">
        <v>12</v>
      </c>
      <c r="C9">
        <v>335</v>
      </c>
      <c r="D9">
        <v>35</v>
      </c>
      <c r="E9">
        <v>1</v>
      </c>
      <c r="F9">
        <v>42</v>
      </c>
      <c r="G9">
        <v>8</v>
      </c>
      <c r="H9">
        <v>1</v>
      </c>
      <c r="J9">
        <v>22</v>
      </c>
      <c r="K9">
        <v>2</v>
      </c>
      <c r="L9">
        <v>24</v>
      </c>
      <c r="M9">
        <v>115</v>
      </c>
      <c r="N9">
        <v>5</v>
      </c>
    </row>
    <row r="10" spans="1:19" x14ac:dyDescent="0.2">
      <c r="B10" t="s">
        <v>27</v>
      </c>
      <c r="C10">
        <v>78</v>
      </c>
      <c r="D10">
        <v>54</v>
      </c>
      <c r="E10">
        <v>3</v>
      </c>
      <c r="F10">
        <v>119</v>
      </c>
      <c r="H10">
        <v>3</v>
      </c>
      <c r="I10">
        <v>19</v>
      </c>
      <c r="J10">
        <v>3</v>
      </c>
      <c r="L10">
        <v>1</v>
      </c>
      <c r="M10">
        <v>14</v>
      </c>
    </row>
    <row r="11" spans="1:19" x14ac:dyDescent="0.2">
      <c r="B11" t="s">
        <v>11</v>
      </c>
      <c r="C11">
        <v>141</v>
      </c>
      <c r="D11">
        <v>30</v>
      </c>
      <c r="F11">
        <v>30</v>
      </c>
      <c r="H11">
        <v>5</v>
      </c>
      <c r="J11">
        <v>4</v>
      </c>
      <c r="K11">
        <v>3</v>
      </c>
      <c r="L11">
        <v>2</v>
      </c>
      <c r="M11">
        <v>31</v>
      </c>
      <c r="N11">
        <v>2</v>
      </c>
      <c r="O11">
        <v>1</v>
      </c>
    </row>
    <row r="12" spans="1:19" x14ac:dyDescent="0.2">
      <c r="B12" t="s">
        <v>18</v>
      </c>
      <c r="C12">
        <v>98</v>
      </c>
      <c r="D12">
        <v>15</v>
      </c>
      <c r="F12">
        <v>8</v>
      </c>
      <c r="H12">
        <v>6</v>
      </c>
      <c r="J12">
        <v>3</v>
      </c>
      <c r="K12">
        <v>5</v>
      </c>
      <c r="L12">
        <v>5</v>
      </c>
      <c r="M12">
        <v>84</v>
      </c>
      <c r="N12">
        <v>2</v>
      </c>
    </row>
    <row r="13" spans="1:19" x14ac:dyDescent="0.2">
      <c r="B13" t="s">
        <v>19</v>
      </c>
      <c r="C13">
        <v>651</v>
      </c>
      <c r="D13">
        <v>72</v>
      </c>
      <c r="E13">
        <v>16</v>
      </c>
      <c r="F13">
        <v>58</v>
      </c>
      <c r="G13">
        <v>48</v>
      </c>
      <c r="H13">
        <v>20</v>
      </c>
      <c r="I13">
        <v>3</v>
      </c>
      <c r="J13">
        <v>57</v>
      </c>
      <c r="K13">
        <v>11</v>
      </c>
      <c r="L13">
        <v>2</v>
      </c>
      <c r="M13">
        <v>22</v>
      </c>
      <c r="N13">
        <v>4</v>
      </c>
      <c r="O13">
        <v>14</v>
      </c>
    </row>
    <row r="14" spans="1:19" x14ac:dyDescent="0.2">
      <c r="B14" t="s">
        <v>13</v>
      </c>
      <c r="C14">
        <v>566</v>
      </c>
      <c r="D14">
        <v>93</v>
      </c>
      <c r="E14">
        <v>8</v>
      </c>
      <c r="F14">
        <v>163</v>
      </c>
      <c r="G14">
        <v>6</v>
      </c>
      <c r="H14">
        <v>65</v>
      </c>
      <c r="J14">
        <v>135</v>
      </c>
      <c r="K14">
        <v>3</v>
      </c>
      <c r="L14">
        <v>43</v>
      </c>
      <c r="M14">
        <v>29</v>
      </c>
      <c r="N14">
        <v>25</v>
      </c>
      <c r="O14">
        <v>45</v>
      </c>
    </row>
    <row r="15" spans="1:19" x14ac:dyDescent="0.2">
      <c r="B15" t="s">
        <v>22</v>
      </c>
      <c r="C15">
        <v>636</v>
      </c>
      <c r="D15">
        <v>97</v>
      </c>
      <c r="E15">
        <v>28</v>
      </c>
      <c r="F15">
        <v>123</v>
      </c>
      <c r="G15">
        <v>67</v>
      </c>
      <c r="H15">
        <v>33</v>
      </c>
      <c r="J15">
        <v>53</v>
      </c>
      <c r="K15">
        <v>3</v>
      </c>
      <c r="L15">
        <v>16</v>
      </c>
      <c r="M15">
        <v>30</v>
      </c>
      <c r="N15">
        <v>9</v>
      </c>
    </row>
    <row r="16" spans="1:19" x14ac:dyDescent="0.2">
      <c r="B16" t="s">
        <v>156</v>
      </c>
      <c r="C16">
        <v>476</v>
      </c>
      <c r="D16">
        <v>101</v>
      </c>
      <c r="F16">
        <v>65</v>
      </c>
      <c r="G16">
        <v>48</v>
      </c>
      <c r="H16">
        <v>11</v>
      </c>
      <c r="I16">
        <v>3</v>
      </c>
      <c r="J16">
        <v>33</v>
      </c>
      <c r="K16">
        <v>1</v>
      </c>
      <c r="L16">
        <v>202</v>
      </c>
      <c r="M16">
        <v>72</v>
      </c>
      <c r="N16">
        <v>7</v>
      </c>
      <c r="O16">
        <v>5</v>
      </c>
    </row>
    <row r="17" spans="1:15" x14ac:dyDescent="0.2">
      <c r="B17" t="s">
        <v>17</v>
      </c>
      <c r="C17">
        <v>246</v>
      </c>
      <c r="D17">
        <v>24</v>
      </c>
      <c r="F17">
        <v>37</v>
      </c>
      <c r="G17">
        <v>10</v>
      </c>
      <c r="H17">
        <v>2</v>
      </c>
      <c r="J17">
        <v>1</v>
      </c>
      <c r="K17">
        <v>1</v>
      </c>
      <c r="L17">
        <v>1</v>
      </c>
      <c r="M17">
        <v>107</v>
      </c>
      <c r="N17">
        <v>7</v>
      </c>
    </row>
    <row r="18" spans="1:15" x14ac:dyDescent="0.2">
      <c r="B18" t="s">
        <v>26</v>
      </c>
      <c r="C18">
        <v>122</v>
      </c>
      <c r="D18">
        <v>38</v>
      </c>
      <c r="E18">
        <v>1</v>
      </c>
      <c r="F18">
        <v>8</v>
      </c>
      <c r="G18">
        <v>6</v>
      </c>
      <c r="J18">
        <v>2</v>
      </c>
      <c r="K18">
        <v>2</v>
      </c>
      <c r="L18">
        <v>40</v>
      </c>
      <c r="M18">
        <v>3</v>
      </c>
      <c r="N18">
        <v>8</v>
      </c>
    </row>
    <row r="19" spans="1:15" x14ac:dyDescent="0.2">
      <c r="B19" t="s">
        <v>15</v>
      </c>
      <c r="C19">
        <v>341</v>
      </c>
      <c r="D19">
        <v>63</v>
      </c>
      <c r="E19">
        <v>2</v>
      </c>
      <c r="F19">
        <v>31</v>
      </c>
      <c r="G19">
        <v>10</v>
      </c>
      <c r="H19">
        <v>8</v>
      </c>
      <c r="I19">
        <v>1</v>
      </c>
      <c r="J19">
        <v>17</v>
      </c>
      <c r="K19">
        <v>1</v>
      </c>
      <c r="L19">
        <v>4</v>
      </c>
      <c r="M19">
        <v>32</v>
      </c>
      <c r="N19">
        <v>5</v>
      </c>
      <c r="O19">
        <v>8</v>
      </c>
    </row>
    <row r="20" spans="1:15" x14ac:dyDescent="0.2">
      <c r="B20" t="s">
        <v>21</v>
      </c>
      <c r="C20">
        <v>482</v>
      </c>
      <c r="D20">
        <v>69</v>
      </c>
      <c r="E20">
        <v>1</v>
      </c>
      <c r="F20">
        <v>61</v>
      </c>
      <c r="G20">
        <v>9</v>
      </c>
      <c r="H20">
        <v>11</v>
      </c>
      <c r="I20">
        <v>1</v>
      </c>
      <c r="J20">
        <v>2</v>
      </c>
      <c r="K20">
        <v>12</v>
      </c>
      <c r="L20">
        <v>7</v>
      </c>
      <c r="M20">
        <v>82</v>
      </c>
      <c r="O20">
        <v>54</v>
      </c>
    </row>
    <row r="21" spans="1:15" x14ac:dyDescent="0.2">
      <c r="B21" t="s">
        <v>25</v>
      </c>
      <c r="C21">
        <v>71</v>
      </c>
      <c r="D21">
        <v>6</v>
      </c>
      <c r="F21">
        <v>10</v>
      </c>
      <c r="J21">
        <v>1</v>
      </c>
      <c r="M21">
        <v>36</v>
      </c>
      <c r="N21">
        <v>1</v>
      </c>
      <c r="O21">
        <v>7</v>
      </c>
    </row>
    <row r="22" spans="1:15" x14ac:dyDescent="0.2">
      <c r="B22" t="s">
        <v>16</v>
      </c>
      <c r="C22">
        <v>336</v>
      </c>
      <c r="D22">
        <v>81</v>
      </c>
      <c r="E22">
        <v>2</v>
      </c>
      <c r="F22">
        <v>59</v>
      </c>
      <c r="G22">
        <v>11</v>
      </c>
      <c r="H22">
        <v>7</v>
      </c>
      <c r="I22">
        <v>2</v>
      </c>
      <c r="J22">
        <v>30</v>
      </c>
      <c r="K22">
        <v>7</v>
      </c>
      <c r="L22">
        <v>13</v>
      </c>
      <c r="M22">
        <v>25</v>
      </c>
      <c r="N22">
        <v>1</v>
      </c>
      <c r="O22">
        <v>71</v>
      </c>
    </row>
    <row r="24" spans="1:15" x14ac:dyDescent="0.2">
      <c r="B24" t="s">
        <v>28</v>
      </c>
      <c r="C24">
        <f>SUM(C8:C22)</f>
        <v>5368</v>
      </c>
      <c r="D24">
        <f t="shared" ref="D24:O24" si="0">SUM(D8:D22)</f>
        <v>863</v>
      </c>
      <c r="E24">
        <f t="shared" si="0"/>
        <v>78</v>
      </c>
      <c r="F24">
        <f t="shared" si="0"/>
        <v>964</v>
      </c>
      <c r="G24">
        <f t="shared" si="0"/>
        <v>241</v>
      </c>
      <c r="H24">
        <f t="shared" si="0"/>
        <v>226</v>
      </c>
      <c r="I24">
        <f t="shared" si="0"/>
        <v>30</v>
      </c>
      <c r="J24">
        <f t="shared" si="0"/>
        <v>436</v>
      </c>
      <c r="K24">
        <f t="shared" si="0"/>
        <v>57</v>
      </c>
      <c r="L24">
        <f t="shared" si="0"/>
        <v>373</v>
      </c>
      <c r="M24">
        <f t="shared" si="0"/>
        <v>695</v>
      </c>
      <c r="N24">
        <f t="shared" si="0"/>
        <v>80</v>
      </c>
      <c r="O24">
        <f t="shared" si="0"/>
        <v>212</v>
      </c>
    </row>
    <row r="26" spans="1:15" x14ac:dyDescent="0.2">
      <c r="A26" t="s">
        <v>31</v>
      </c>
      <c r="B26" t="s">
        <v>33</v>
      </c>
      <c r="C26">
        <v>684</v>
      </c>
      <c r="D26">
        <v>119</v>
      </c>
      <c r="E26">
        <v>20</v>
      </c>
      <c r="F26">
        <v>159</v>
      </c>
      <c r="G26">
        <v>133</v>
      </c>
      <c r="H26">
        <v>36</v>
      </c>
      <c r="I26">
        <v>4</v>
      </c>
      <c r="J26">
        <v>49</v>
      </c>
      <c r="K26">
        <v>16</v>
      </c>
      <c r="L26">
        <v>81</v>
      </c>
      <c r="M26">
        <v>53</v>
      </c>
      <c r="N26">
        <v>43</v>
      </c>
      <c r="O26">
        <v>15</v>
      </c>
    </row>
    <row r="27" spans="1:15" x14ac:dyDescent="0.2">
      <c r="B27" t="s">
        <v>32</v>
      </c>
      <c r="C27">
        <v>389</v>
      </c>
      <c r="D27">
        <v>26</v>
      </c>
      <c r="E27">
        <v>2</v>
      </c>
      <c r="F27">
        <v>23</v>
      </c>
      <c r="G27">
        <v>16</v>
      </c>
      <c r="H27">
        <v>7</v>
      </c>
      <c r="I27">
        <v>1</v>
      </c>
      <c r="J27">
        <v>3</v>
      </c>
      <c r="L27">
        <v>3</v>
      </c>
      <c r="M27">
        <v>3</v>
      </c>
      <c r="N27">
        <v>2</v>
      </c>
    </row>
    <row r="28" spans="1:15" x14ac:dyDescent="0.2">
      <c r="B28" t="s">
        <v>30</v>
      </c>
      <c r="C28">
        <v>570</v>
      </c>
      <c r="D28">
        <v>105</v>
      </c>
      <c r="F28">
        <v>50</v>
      </c>
      <c r="G28">
        <v>13</v>
      </c>
      <c r="H28">
        <v>26</v>
      </c>
      <c r="I28">
        <v>4</v>
      </c>
      <c r="J28">
        <v>4</v>
      </c>
      <c r="K28">
        <v>5</v>
      </c>
      <c r="L28">
        <v>2</v>
      </c>
      <c r="M28">
        <v>47</v>
      </c>
      <c r="N28">
        <v>2</v>
      </c>
    </row>
    <row r="29" spans="1:15" x14ac:dyDescent="0.2">
      <c r="B29" t="s">
        <v>36</v>
      </c>
      <c r="C29">
        <v>100</v>
      </c>
      <c r="D29">
        <v>141</v>
      </c>
      <c r="E29">
        <v>10</v>
      </c>
      <c r="G29">
        <v>10</v>
      </c>
      <c r="M29">
        <v>102</v>
      </c>
    </row>
    <row r="30" spans="1:15" x14ac:dyDescent="0.2">
      <c r="B30" t="s">
        <v>163</v>
      </c>
      <c r="C30">
        <v>623</v>
      </c>
      <c r="D30">
        <v>47</v>
      </c>
      <c r="E30">
        <v>1</v>
      </c>
      <c r="F30">
        <v>18</v>
      </c>
      <c r="G30">
        <v>22</v>
      </c>
      <c r="H30">
        <v>8</v>
      </c>
      <c r="J30">
        <v>8</v>
      </c>
      <c r="K30">
        <v>2</v>
      </c>
      <c r="L30">
        <v>3</v>
      </c>
      <c r="M30">
        <v>76</v>
      </c>
      <c r="N30">
        <v>1</v>
      </c>
      <c r="O30">
        <v>3</v>
      </c>
    </row>
    <row r="31" spans="1:15" x14ac:dyDescent="0.2">
      <c r="B31" t="s">
        <v>35</v>
      </c>
      <c r="C31">
        <v>74</v>
      </c>
      <c r="D31">
        <v>116</v>
      </c>
      <c r="F31">
        <v>32</v>
      </c>
      <c r="G31">
        <v>6</v>
      </c>
      <c r="H31">
        <v>1</v>
      </c>
      <c r="J31">
        <v>12</v>
      </c>
      <c r="K31">
        <v>2</v>
      </c>
      <c r="L31">
        <v>1</v>
      </c>
      <c r="M31">
        <v>70</v>
      </c>
      <c r="N31">
        <v>2</v>
      </c>
    </row>
    <row r="32" spans="1:15" x14ac:dyDescent="0.2">
      <c r="B32" t="s">
        <v>37</v>
      </c>
      <c r="C32">
        <v>38</v>
      </c>
      <c r="D32">
        <v>27</v>
      </c>
      <c r="E32">
        <v>2</v>
      </c>
      <c r="F32">
        <v>20</v>
      </c>
      <c r="G32">
        <v>10</v>
      </c>
      <c r="J32">
        <v>4</v>
      </c>
      <c r="K32">
        <v>3</v>
      </c>
      <c r="L32">
        <v>3</v>
      </c>
      <c r="M32">
        <v>104</v>
      </c>
    </row>
    <row r="33" spans="1:15" x14ac:dyDescent="0.2">
      <c r="B33" t="s">
        <v>38</v>
      </c>
      <c r="C33">
        <v>18</v>
      </c>
      <c r="D33">
        <v>16</v>
      </c>
      <c r="F33">
        <v>10</v>
      </c>
      <c r="G33">
        <v>4</v>
      </c>
      <c r="H33">
        <v>2</v>
      </c>
      <c r="I33">
        <v>3</v>
      </c>
      <c r="K33">
        <v>6</v>
      </c>
      <c r="M33">
        <v>81</v>
      </c>
      <c r="N33">
        <v>3</v>
      </c>
    </row>
    <row r="35" spans="1:15" x14ac:dyDescent="0.2">
      <c r="B35" t="s">
        <v>28</v>
      </c>
      <c r="C35">
        <f>SUM(C26:C33)</f>
        <v>2496</v>
      </c>
      <c r="D35">
        <f t="shared" ref="D35:O35" si="1">SUM(D26:D33)</f>
        <v>597</v>
      </c>
      <c r="E35">
        <f t="shared" si="1"/>
        <v>35</v>
      </c>
      <c r="F35">
        <f t="shared" si="1"/>
        <v>312</v>
      </c>
      <c r="G35">
        <f t="shared" si="1"/>
        <v>214</v>
      </c>
      <c r="H35">
        <f t="shared" si="1"/>
        <v>80</v>
      </c>
      <c r="I35">
        <f t="shared" si="1"/>
        <v>12</v>
      </c>
      <c r="J35">
        <f t="shared" si="1"/>
        <v>80</v>
      </c>
      <c r="K35">
        <f t="shared" si="1"/>
        <v>34</v>
      </c>
      <c r="L35">
        <f t="shared" si="1"/>
        <v>93</v>
      </c>
      <c r="M35">
        <f t="shared" si="1"/>
        <v>536</v>
      </c>
      <c r="N35">
        <f t="shared" si="1"/>
        <v>53</v>
      </c>
      <c r="O35">
        <f t="shared" si="1"/>
        <v>18</v>
      </c>
    </row>
    <row r="37" spans="1:15" x14ac:dyDescent="0.2">
      <c r="A37" t="s">
        <v>40</v>
      </c>
      <c r="B37" t="s">
        <v>42</v>
      </c>
      <c r="C37">
        <v>91</v>
      </c>
      <c r="D37">
        <v>213</v>
      </c>
      <c r="F37">
        <v>7</v>
      </c>
      <c r="G37">
        <v>1</v>
      </c>
      <c r="H37">
        <v>6</v>
      </c>
      <c r="I37">
        <v>1</v>
      </c>
      <c r="J37">
        <v>2</v>
      </c>
      <c r="K37">
        <v>1</v>
      </c>
      <c r="L37">
        <v>1</v>
      </c>
      <c r="M37">
        <v>38</v>
      </c>
      <c r="O37">
        <v>1</v>
      </c>
    </row>
    <row r="38" spans="1:15" x14ac:dyDescent="0.2">
      <c r="B38" t="s">
        <v>60</v>
      </c>
      <c r="C38">
        <v>48</v>
      </c>
      <c r="D38">
        <v>31</v>
      </c>
      <c r="F38">
        <v>34</v>
      </c>
      <c r="H38">
        <v>2</v>
      </c>
      <c r="J38">
        <v>10</v>
      </c>
      <c r="L38">
        <v>24</v>
      </c>
      <c r="M38">
        <v>59</v>
      </c>
      <c r="N38">
        <v>3</v>
      </c>
    </row>
    <row r="39" spans="1:15" x14ac:dyDescent="0.2">
      <c r="B39" t="s">
        <v>43</v>
      </c>
      <c r="C39">
        <v>521</v>
      </c>
      <c r="D39">
        <v>307</v>
      </c>
      <c r="E39">
        <v>5</v>
      </c>
      <c r="F39">
        <v>153</v>
      </c>
      <c r="G39">
        <v>19</v>
      </c>
      <c r="H39">
        <v>33</v>
      </c>
      <c r="I39">
        <v>1</v>
      </c>
      <c r="J39">
        <v>46</v>
      </c>
      <c r="K39">
        <v>21</v>
      </c>
      <c r="L39">
        <v>34</v>
      </c>
      <c r="M39">
        <v>56</v>
      </c>
      <c r="N39">
        <v>5</v>
      </c>
      <c r="O39">
        <v>105</v>
      </c>
    </row>
    <row r="40" spans="1:15" x14ac:dyDescent="0.2">
      <c r="B40" t="s">
        <v>59</v>
      </c>
      <c r="C40">
        <v>45</v>
      </c>
      <c r="D40">
        <v>54</v>
      </c>
      <c r="F40">
        <v>34</v>
      </c>
      <c r="J40">
        <v>26</v>
      </c>
      <c r="L40">
        <v>18</v>
      </c>
      <c r="M40">
        <v>44</v>
      </c>
    </row>
    <row r="41" spans="1:15" x14ac:dyDescent="0.2">
      <c r="B41" t="s">
        <v>46</v>
      </c>
      <c r="C41">
        <v>41</v>
      </c>
      <c r="D41">
        <v>14</v>
      </c>
      <c r="E41">
        <v>1</v>
      </c>
      <c r="F41">
        <v>19</v>
      </c>
      <c r="G41">
        <v>1</v>
      </c>
      <c r="H41">
        <v>5</v>
      </c>
      <c r="J41">
        <v>18</v>
      </c>
      <c r="L41">
        <v>31</v>
      </c>
      <c r="M41">
        <v>121</v>
      </c>
    </row>
    <row r="42" spans="1:15" x14ac:dyDescent="0.2">
      <c r="B42" t="s">
        <v>58</v>
      </c>
      <c r="C42">
        <v>46</v>
      </c>
      <c r="D42">
        <v>12</v>
      </c>
      <c r="F42">
        <v>6</v>
      </c>
      <c r="G42">
        <v>1</v>
      </c>
      <c r="J42">
        <v>32</v>
      </c>
      <c r="K42">
        <v>1</v>
      </c>
      <c r="L42">
        <v>30</v>
      </c>
      <c r="M42">
        <v>38</v>
      </c>
      <c r="O42">
        <v>4</v>
      </c>
    </row>
    <row r="43" spans="1:15" x14ac:dyDescent="0.2">
      <c r="B43" t="s">
        <v>57</v>
      </c>
      <c r="C43">
        <v>48</v>
      </c>
      <c r="D43">
        <v>18</v>
      </c>
      <c r="E43">
        <v>2</v>
      </c>
      <c r="F43">
        <v>23</v>
      </c>
      <c r="G43">
        <v>12</v>
      </c>
      <c r="H43">
        <v>1</v>
      </c>
      <c r="I43">
        <v>8</v>
      </c>
      <c r="J43">
        <v>23</v>
      </c>
      <c r="K43">
        <v>1</v>
      </c>
      <c r="L43">
        <v>1</v>
      </c>
      <c r="M43">
        <v>122</v>
      </c>
      <c r="O43">
        <v>4</v>
      </c>
    </row>
    <row r="44" spans="1:15" x14ac:dyDescent="0.2">
      <c r="B44" t="s">
        <v>52</v>
      </c>
      <c r="C44">
        <v>16</v>
      </c>
      <c r="D44">
        <v>46</v>
      </c>
      <c r="F44">
        <v>4</v>
      </c>
      <c r="G44">
        <v>1</v>
      </c>
      <c r="H44">
        <v>1</v>
      </c>
      <c r="J44">
        <v>27</v>
      </c>
      <c r="K44">
        <v>1</v>
      </c>
      <c r="L44">
        <v>4</v>
      </c>
      <c r="M44">
        <v>23</v>
      </c>
      <c r="O44">
        <v>3</v>
      </c>
    </row>
    <row r="45" spans="1:15" x14ac:dyDescent="0.2">
      <c r="B45" t="s">
        <v>55</v>
      </c>
      <c r="C45">
        <v>40</v>
      </c>
      <c r="D45">
        <v>23</v>
      </c>
      <c r="F45">
        <v>15</v>
      </c>
      <c r="J45">
        <v>32</v>
      </c>
      <c r="K45">
        <v>2</v>
      </c>
      <c r="L45">
        <v>8</v>
      </c>
      <c r="M45">
        <v>58</v>
      </c>
      <c r="O45">
        <v>8</v>
      </c>
    </row>
    <row r="46" spans="1:15" x14ac:dyDescent="0.2">
      <c r="B46" t="s">
        <v>56</v>
      </c>
      <c r="C46">
        <v>42</v>
      </c>
      <c r="D46">
        <v>39</v>
      </c>
      <c r="F46">
        <v>15</v>
      </c>
      <c r="G46">
        <v>9</v>
      </c>
      <c r="J46">
        <v>46</v>
      </c>
      <c r="K46">
        <v>2</v>
      </c>
      <c r="M46">
        <v>37</v>
      </c>
    </row>
    <row r="47" spans="1:15" x14ac:dyDescent="0.2">
      <c r="B47" t="s">
        <v>54</v>
      </c>
      <c r="C47">
        <v>35</v>
      </c>
      <c r="D47">
        <v>87</v>
      </c>
      <c r="F47">
        <v>12</v>
      </c>
      <c r="J47">
        <v>7</v>
      </c>
      <c r="K47">
        <v>1</v>
      </c>
      <c r="L47">
        <v>9</v>
      </c>
      <c r="M47">
        <v>25</v>
      </c>
      <c r="O47">
        <v>2</v>
      </c>
    </row>
    <row r="48" spans="1:15" x14ac:dyDescent="0.2">
      <c r="B48" t="s">
        <v>61</v>
      </c>
      <c r="C48">
        <v>131</v>
      </c>
      <c r="D48">
        <v>65</v>
      </c>
      <c r="E48">
        <v>2</v>
      </c>
      <c r="F48">
        <v>74</v>
      </c>
      <c r="G48">
        <v>6</v>
      </c>
      <c r="H48">
        <v>2</v>
      </c>
      <c r="I48">
        <v>2</v>
      </c>
      <c r="J48">
        <v>15</v>
      </c>
      <c r="K48">
        <v>1</v>
      </c>
      <c r="L48">
        <v>29</v>
      </c>
      <c r="M48">
        <v>106</v>
      </c>
      <c r="O48">
        <v>3</v>
      </c>
    </row>
    <row r="49" spans="1:15" x14ac:dyDescent="0.2">
      <c r="B49" t="s">
        <v>44</v>
      </c>
      <c r="C49">
        <v>425</v>
      </c>
      <c r="D49">
        <v>41</v>
      </c>
      <c r="E49">
        <v>1</v>
      </c>
      <c r="F49">
        <v>22</v>
      </c>
      <c r="G49">
        <v>3</v>
      </c>
      <c r="H49">
        <v>10</v>
      </c>
      <c r="I49">
        <v>8</v>
      </c>
      <c r="J49">
        <v>23</v>
      </c>
      <c r="K49">
        <v>7</v>
      </c>
      <c r="L49">
        <v>11</v>
      </c>
      <c r="M49">
        <v>24</v>
      </c>
      <c r="O49">
        <v>12</v>
      </c>
    </row>
    <row r="50" spans="1:15" x14ac:dyDescent="0.2">
      <c r="B50" t="s">
        <v>53</v>
      </c>
      <c r="C50">
        <v>23</v>
      </c>
      <c r="D50">
        <v>31</v>
      </c>
      <c r="F50">
        <v>9</v>
      </c>
      <c r="G50">
        <v>3</v>
      </c>
      <c r="H50">
        <v>1</v>
      </c>
      <c r="I50">
        <v>1</v>
      </c>
      <c r="J50">
        <v>23</v>
      </c>
      <c r="K50">
        <v>2</v>
      </c>
      <c r="L50">
        <v>27</v>
      </c>
      <c r="M50">
        <v>116</v>
      </c>
      <c r="O50">
        <v>4</v>
      </c>
    </row>
    <row r="51" spans="1:15" x14ac:dyDescent="0.2">
      <c r="B51" t="s">
        <v>51</v>
      </c>
      <c r="C51">
        <v>72</v>
      </c>
      <c r="D51">
        <v>22</v>
      </c>
      <c r="F51">
        <v>15</v>
      </c>
      <c r="G51">
        <v>21</v>
      </c>
      <c r="K51">
        <v>1</v>
      </c>
      <c r="L51">
        <v>14</v>
      </c>
      <c r="M51">
        <v>21</v>
      </c>
    </row>
    <row r="52" spans="1:15" x14ac:dyDescent="0.2">
      <c r="B52" t="s">
        <v>50</v>
      </c>
      <c r="C52">
        <v>139</v>
      </c>
      <c r="D52">
        <v>41</v>
      </c>
      <c r="F52">
        <v>20</v>
      </c>
      <c r="G52">
        <v>1</v>
      </c>
      <c r="J52">
        <v>25</v>
      </c>
      <c r="L52">
        <v>107</v>
      </c>
      <c r="M52">
        <v>29</v>
      </c>
      <c r="O52">
        <v>4</v>
      </c>
    </row>
    <row r="53" spans="1:15" x14ac:dyDescent="0.2">
      <c r="B53" t="s">
        <v>49</v>
      </c>
      <c r="C53">
        <v>18</v>
      </c>
      <c r="D53">
        <v>35</v>
      </c>
      <c r="F53">
        <v>21</v>
      </c>
      <c r="J53">
        <v>33</v>
      </c>
      <c r="M53">
        <v>23</v>
      </c>
    </row>
    <row r="54" spans="1:15" x14ac:dyDescent="0.2">
      <c r="B54" t="s">
        <v>48</v>
      </c>
      <c r="C54">
        <v>24</v>
      </c>
      <c r="D54">
        <v>27</v>
      </c>
      <c r="F54">
        <v>7</v>
      </c>
      <c r="G54">
        <v>1</v>
      </c>
      <c r="J54">
        <v>18</v>
      </c>
      <c r="M54">
        <v>72</v>
      </c>
    </row>
    <row r="55" spans="1:15" x14ac:dyDescent="0.2">
      <c r="B55" t="s">
        <v>47</v>
      </c>
      <c r="C55">
        <v>11</v>
      </c>
      <c r="D55">
        <v>3</v>
      </c>
      <c r="F55">
        <v>2</v>
      </c>
      <c r="J55">
        <v>3</v>
      </c>
      <c r="L55">
        <v>56</v>
      </c>
      <c r="M55">
        <v>2</v>
      </c>
      <c r="O55">
        <v>2</v>
      </c>
    </row>
    <row r="56" spans="1:15" x14ac:dyDescent="0.2">
      <c r="B56" t="s">
        <v>45</v>
      </c>
      <c r="C56">
        <v>231</v>
      </c>
      <c r="D56">
        <v>42</v>
      </c>
      <c r="F56">
        <v>16</v>
      </c>
      <c r="G56">
        <v>2</v>
      </c>
      <c r="H56">
        <v>3</v>
      </c>
      <c r="I56">
        <v>3</v>
      </c>
      <c r="J56">
        <v>33</v>
      </c>
      <c r="K56">
        <v>2</v>
      </c>
      <c r="L56">
        <v>15</v>
      </c>
      <c r="M56">
        <v>51</v>
      </c>
      <c r="O56">
        <v>3</v>
      </c>
    </row>
    <row r="57" spans="1:15" x14ac:dyDescent="0.2">
      <c r="B57" t="s">
        <v>39</v>
      </c>
      <c r="C57">
        <v>111</v>
      </c>
      <c r="D57">
        <v>46</v>
      </c>
      <c r="E57">
        <v>5</v>
      </c>
      <c r="F57">
        <v>50</v>
      </c>
      <c r="G57">
        <v>5</v>
      </c>
      <c r="H57">
        <v>4</v>
      </c>
      <c r="J57">
        <v>82</v>
      </c>
      <c r="K57">
        <v>5</v>
      </c>
      <c r="L57">
        <v>13</v>
      </c>
      <c r="M57">
        <v>63</v>
      </c>
      <c r="O57">
        <v>4</v>
      </c>
    </row>
    <row r="59" spans="1:15" x14ac:dyDescent="0.2">
      <c r="B59" t="s">
        <v>129</v>
      </c>
      <c r="C59">
        <f>SUM(C37:C57)</f>
        <v>2158</v>
      </c>
      <c r="D59">
        <f t="shared" ref="D59:O59" si="2">SUM(D37:D57)</f>
        <v>1197</v>
      </c>
      <c r="E59">
        <f t="shared" si="2"/>
        <v>16</v>
      </c>
      <c r="F59">
        <f t="shared" si="2"/>
        <v>558</v>
      </c>
      <c r="G59">
        <f t="shared" si="2"/>
        <v>86</v>
      </c>
      <c r="H59">
        <f t="shared" si="2"/>
        <v>68</v>
      </c>
      <c r="I59">
        <f t="shared" si="2"/>
        <v>24</v>
      </c>
      <c r="J59">
        <f t="shared" si="2"/>
        <v>524</v>
      </c>
      <c r="K59">
        <f t="shared" si="2"/>
        <v>48</v>
      </c>
      <c r="L59">
        <f t="shared" si="2"/>
        <v>432</v>
      </c>
      <c r="M59">
        <f t="shared" si="2"/>
        <v>1128</v>
      </c>
      <c r="N59">
        <f t="shared" si="2"/>
        <v>8</v>
      </c>
      <c r="O59">
        <f t="shared" si="2"/>
        <v>159</v>
      </c>
    </row>
    <row r="61" spans="1:15" x14ac:dyDescent="0.2">
      <c r="A61" t="s">
        <v>65</v>
      </c>
      <c r="B61" t="s">
        <v>124</v>
      </c>
      <c r="C61">
        <v>350</v>
      </c>
      <c r="D61">
        <v>131</v>
      </c>
      <c r="E61">
        <v>15</v>
      </c>
      <c r="F61">
        <v>108</v>
      </c>
      <c r="G61">
        <v>12</v>
      </c>
      <c r="H61">
        <v>89</v>
      </c>
      <c r="I61">
        <v>6</v>
      </c>
      <c r="J61">
        <v>174</v>
      </c>
      <c r="K61">
        <v>4</v>
      </c>
      <c r="L61">
        <v>17</v>
      </c>
      <c r="M61">
        <v>6</v>
      </c>
      <c r="N61">
        <v>5</v>
      </c>
      <c r="O61">
        <v>11</v>
      </c>
    </row>
    <row r="62" spans="1:15" x14ac:dyDescent="0.2">
      <c r="B62" t="s">
        <v>67</v>
      </c>
      <c r="C62">
        <v>26</v>
      </c>
      <c r="D62">
        <v>21</v>
      </c>
      <c r="F62">
        <v>1</v>
      </c>
      <c r="H62">
        <v>3</v>
      </c>
      <c r="J62">
        <v>26</v>
      </c>
      <c r="L62">
        <v>26</v>
      </c>
      <c r="M62">
        <v>106</v>
      </c>
      <c r="N62">
        <v>6</v>
      </c>
    </row>
    <row r="63" spans="1:15" x14ac:dyDescent="0.2">
      <c r="B63" t="s">
        <v>125</v>
      </c>
      <c r="C63">
        <v>18</v>
      </c>
      <c r="D63">
        <v>10</v>
      </c>
      <c r="J63">
        <v>35</v>
      </c>
      <c r="L63">
        <v>4</v>
      </c>
      <c r="M63">
        <v>108</v>
      </c>
    </row>
    <row r="64" spans="1:15" x14ac:dyDescent="0.2">
      <c r="B64" t="s">
        <v>70</v>
      </c>
      <c r="C64">
        <v>21</v>
      </c>
      <c r="D64">
        <v>25</v>
      </c>
      <c r="F64">
        <v>5</v>
      </c>
      <c r="J64">
        <v>32</v>
      </c>
      <c r="K64">
        <v>1</v>
      </c>
      <c r="L64">
        <v>9</v>
      </c>
      <c r="M64">
        <v>146</v>
      </c>
    </row>
    <row r="65" spans="1:15" x14ac:dyDescent="0.2">
      <c r="B65" t="s">
        <v>68</v>
      </c>
      <c r="C65">
        <v>46</v>
      </c>
      <c r="D65">
        <v>36</v>
      </c>
      <c r="F65">
        <v>9</v>
      </c>
      <c r="H65">
        <v>1</v>
      </c>
      <c r="J65">
        <v>33</v>
      </c>
      <c r="L65">
        <v>6</v>
      </c>
      <c r="M65">
        <v>19</v>
      </c>
    </row>
    <row r="66" spans="1:15" x14ac:dyDescent="0.2">
      <c r="B66" t="s">
        <v>73</v>
      </c>
      <c r="C66">
        <v>143</v>
      </c>
      <c r="D66">
        <v>88</v>
      </c>
      <c r="F66">
        <v>20</v>
      </c>
      <c r="G66">
        <v>4</v>
      </c>
      <c r="H66">
        <v>5</v>
      </c>
      <c r="I66">
        <v>1</v>
      </c>
      <c r="J66">
        <v>18</v>
      </c>
      <c r="K66">
        <v>1</v>
      </c>
      <c r="L66">
        <v>50</v>
      </c>
      <c r="M66">
        <v>167</v>
      </c>
      <c r="N66">
        <v>3</v>
      </c>
    </row>
    <row r="67" spans="1:15" x14ac:dyDescent="0.2">
      <c r="B67" t="s">
        <v>74</v>
      </c>
      <c r="C67">
        <v>341</v>
      </c>
      <c r="D67">
        <v>37</v>
      </c>
      <c r="F67">
        <v>88</v>
      </c>
      <c r="G67">
        <v>13</v>
      </c>
      <c r="H67">
        <v>12</v>
      </c>
      <c r="I67">
        <v>1</v>
      </c>
      <c r="J67">
        <v>13</v>
      </c>
      <c r="K67">
        <v>2</v>
      </c>
      <c r="L67">
        <v>5</v>
      </c>
      <c r="M67">
        <v>50</v>
      </c>
      <c r="N67">
        <v>2</v>
      </c>
    </row>
    <row r="68" spans="1:15" x14ac:dyDescent="0.2">
      <c r="B68" t="s">
        <v>71</v>
      </c>
      <c r="C68">
        <v>218</v>
      </c>
      <c r="D68">
        <v>47</v>
      </c>
      <c r="F68">
        <v>48</v>
      </c>
      <c r="G68">
        <v>41</v>
      </c>
      <c r="H68">
        <v>8</v>
      </c>
      <c r="I68">
        <v>5</v>
      </c>
      <c r="J68">
        <v>8</v>
      </c>
      <c r="K68">
        <v>2</v>
      </c>
      <c r="L68">
        <v>5</v>
      </c>
      <c r="M68">
        <v>80</v>
      </c>
    </row>
    <row r="69" spans="1:15" x14ac:dyDescent="0.2">
      <c r="B69" t="s">
        <v>72</v>
      </c>
      <c r="C69">
        <v>527</v>
      </c>
      <c r="D69">
        <v>203</v>
      </c>
      <c r="F69">
        <v>57</v>
      </c>
      <c r="G69">
        <v>53</v>
      </c>
      <c r="H69">
        <v>4</v>
      </c>
      <c r="I69">
        <v>1</v>
      </c>
      <c r="J69">
        <v>19</v>
      </c>
      <c r="K69">
        <v>2</v>
      </c>
      <c r="M69">
        <v>2</v>
      </c>
      <c r="N69">
        <v>34</v>
      </c>
      <c r="O69">
        <v>2</v>
      </c>
    </row>
    <row r="70" spans="1:15" x14ac:dyDescent="0.2">
      <c r="B70" t="s">
        <v>66</v>
      </c>
      <c r="C70">
        <v>121</v>
      </c>
      <c r="D70">
        <v>33</v>
      </c>
      <c r="E70">
        <v>5</v>
      </c>
      <c r="F70">
        <v>33</v>
      </c>
      <c r="G70">
        <v>4</v>
      </c>
      <c r="H70">
        <v>6</v>
      </c>
      <c r="I70">
        <v>1</v>
      </c>
      <c r="J70">
        <v>112</v>
      </c>
      <c r="K70">
        <v>1</v>
      </c>
      <c r="L70">
        <v>19</v>
      </c>
      <c r="M70">
        <v>25</v>
      </c>
      <c r="N70">
        <v>1</v>
      </c>
    </row>
    <row r="71" spans="1:15" x14ac:dyDescent="0.2">
      <c r="B71" t="s">
        <v>69</v>
      </c>
      <c r="C71">
        <v>6</v>
      </c>
      <c r="D71">
        <v>55</v>
      </c>
      <c r="F71">
        <v>10</v>
      </c>
      <c r="I71">
        <v>1</v>
      </c>
      <c r="J71">
        <v>45</v>
      </c>
      <c r="L71">
        <v>28</v>
      </c>
      <c r="M71">
        <v>5</v>
      </c>
      <c r="N71">
        <v>2</v>
      </c>
    </row>
    <row r="73" spans="1:15" x14ac:dyDescent="0.2">
      <c r="B73" t="s">
        <v>129</v>
      </c>
      <c r="C73">
        <f>SUM(C61:C71)</f>
        <v>1817</v>
      </c>
      <c r="D73">
        <f t="shared" ref="D73:O73" si="3">SUM(D61:D71)</f>
        <v>686</v>
      </c>
      <c r="E73">
        <f t="shared" si="3"/>
        <v>20</v>
      </c>
      <c r="F73">
        <f t="shared" si="3"/>
        <v>379</v>
      </c>
      <c r="G73">
        <f t="shared" si="3"/>
        <v>127</v>
      </c>
      <c r="H73">
        <f t="shared" si="3"/>
        <v>128</v>
      </c>
      <c r="I73">
        <f t="shared" si="3"/>
        <v>16</v>
      </c>
      <c r="J73">
        <f t="shared" si="3"/>
        <v>515</v>
      </c>
      <c r="K73">
        <f t="shared" si="3"/>
        <v>13</v>
      </c>
      <c r="L73">
        <f t="shared" si="3"/>
        <v>169</v>
      </c>
      <c r="M73">
        <f t="shared" si="3"/>
        <v>714</v>
      </c>
      <c r="N73">
        <f t="shared" si="3"/>
        <v>53</v>
      </c>
      <c r="O73">
        <f t="shared" si="3"/>
        <v>13</v>
      </c>
    </row>
    <row r="75" spans="1:15" x14ac:dyDescent="0.2">
      <c r="A75" t="s">
        <v>75</v>
      </c>
      <c r="B75" t="s">
        <v>79</v>
      </c>
      <c r="C75">
        <v>415</v>
      </c>
      <c r="D75">
        <v>97</v>
      </c>
      <c r="F75">
        <v>41</v>
      </c>
      <c r="G75">
        <v>19</v>
      </c>
      <c r="H75">
        <v>9</v>
      </c>
      <c r="I75">
        <v>1</v>
      </c>
      <c r="J75">
        <v>24</v>
      </c>
      <c r="K75">
        <v>7</v>
      </c>
      <c r="L75">
        <v>9</v>
      </c>
      <c r="M75">
        <v>102</v>
      </c>
      <c r="N75">
        <v>6</v>
      </c>
      <c r="O75">
        <v>148</v>
      </c>
    </row>
    <row r="76" spans="1:15" x14ac:dyDescent="0.2">
      <c r="B76" t="s">
        <v>76</v>
      </c>
      <c r="C76">
        <v>177</v>
      </c>
      <c r="D76">
        <v>42</v>
      </c>
      <c r="F76">
        <v>23</v>
      </c>
      <c r="H76">
        <v>3</v>
      </c>
      <c r="J76">
        <v>5</v>
      </c>
      <c r="K76">
        <v>9</v>
      </c>
      <c r="L76">
        <v>8</v>
      </c>
      <c r="M76">
        <v>157</v>
      </c>
      <c r="N76">
        <v>1</v>
      </c>
      <c r="O76">
        <v>165</v>
      </c>
    </row>
    <row r="77" spans="1:15" x14ac:dyDescent="0.2">
      <c r="B77" t="s">
        <v>78</v>
      </c>
      <c r="C77">
        <v>218</v>
      </c>
      <c r="D77">
        <v>24</v>
      </c>
      <c r="F77">
        <v>17</v>
      </c>
      <c r="G77">
        <v>6</v>
      </c>
      <c r="H77">
        <v>4</v>
      </c>
      <c r="I77">
        <v>1</v>
      </c>
      <c r="J77">
        <v>2</v>
      </c>
      <c r="K77">
        <v>3</v>
      </c>
      <c r="M77">
        <v>182</v>
      </c>
      <c r="N77">
        <v>1</v>
      </c>
      <c r="O77">
        <v>19</v>
      </c>
    </row>
    <row r="78" spans="1:15" x14ac:dyDescent="0.2">
      <c r="B78" t="s">
        <v>84</v>
      </c>
      <c r="C78">
        <v>82</v>
      </c>
      <c r="D78">
        <v>33</v>
      </c>
      <c r="F78">
        <v>3</v>
      </c>
      <c r="G78">
        <v>3</v>
      </c>
      <c r="H78">
        <v>1</v>
      </c>
      <c r="I78">
        <v>1</v>
      </c>
      <c r="J78">
        <v>17</v>
      </c>
      <c r="K78">
        <v>1</v>
      </c>
      <c r="L78">
        <v>1</v>
      </c>
      <c r="M78">
        <v>206</v>
      </c>
      <c r="O78">
        <v>18</v>
      </c>
    </row>
    <row r="79" spans="1:15" x14ac:dyDescent="0.2">
      <c r="B79" t="s">
        <v>83</v>
      </c>
      <c r="C79">
        <v>153</v>
      </c>
      <c r="D79">
        <v>26</v>
      </c>
      <c r="F79">
        <v>9</v>
      </c>
      <c r="G79">
        <v>3</v>
      </c>
      <c r="H79">
        <v>3</v>
      </c>
      <c r="I79">
        <v>1</v>
      </c>
      <c r="J79">
        <v>4</v>
      </c>
      <c r="L79">
        <v>3</v>
      </c>
      <c r="M79">
        <v>114</v>
      </c>
      <c r="N79">
        <v>1</v>
      </c>
      <c r="O79">
        <v>20</v>
      </c>
    </row>
    <row r="80" spans="1:15" x14ac:dyDescent="0.2">
      <c r="B80" t="s">
        <v>80</v>
      </c>
      <c r="C80">
        <v>53</v>
      </c>
      <c r="D80">
        <v>97</v>
      </c>
      <c r="E80">
        <v>1</v>
      </c>
      <c r="F80">
        <v>23</v>
      </c>
      <c r="I80">
        <v>1</v>
      </c>
      <c r="J80">
        <v>56</v>
      </c>
      <c r="K80">
        <v>4</v>
      </c>
      <c r="L80">
        <v>17</v>
      </c>
      <c r="M80">
        <v>142</v>
      </c>
      <c r="N80">
        <v>11</v>
      </c>
      <c r="O80">
        <v>63</v>
      </c>
    </row>
    <row r="81" spans="1:15" x14ac:dyDescent="0.2">
      <c r="B81" t="s">
        <v>81</v>
      </c>
      <c r="C81">
        <v>26</v>
      </c>
      <c r="D81">
        <v>34</v>
      </c>
      <c r="E81">
        <v>1</v>
      </c>
      <c r="F81">
        <v>18</v>
      </c>
      <c r="G81">
        <v>10</v>
      </c>
      <c r="I81">
        <v>2</v>
      </c>
      <c r="J81">
        <v>62</v>
      </c>
      <c r="L81">
        <v>4</v>
      </c>
      <c r="M81">
        <v>89</v>
      </c>
      <c r="O81">
        <v>4</v>
      </c>
    </row>
    <row r="82" spans="1:15" x14ac:dyDescent="0.2">
      <c r="B82" t="s">
        <v>82</v>
      </c>
      <c r="C82">
        <v>1</v>
      </c>
      <c r="D82">
        <v>40</v>
      </c>
      <c r="F82">
        <v>7</v>
      </c>
      <c r="G82">
        <v>2</v>
      </c>
      <c r="J82">
        <v>1</v>
      </c>
      <c r="L82">
        <v>6</v>
      </c>
      <c r="M82">
        <v>74</v>
      </c>
      <c r="N82">
        <v>5</v>
      </c>
      <c r="O82">
        <v>18</v>
      </c>
    </row>
    <row r="83" spans="1:15" x14ac:dyDescent="0.2">
      <c r="B83" t="s">
        <v>85</v>
      </c>
      <c r="C83">
        <v>35</v>
      </c>
      <c r="D83">
        <v>22</v>
      </c>
      <c r="F83">
        <v>3</v>
      </c>
      <c r="I83">
        <v>1</v>
      </c>
      <c r="J83">
        <v>1</v>
      </c>
      <c r="K83">
        <v>4</v>
      </c>
      <c r="L83">
        <v>2</v>
      </c>
      <c r="M83">
        <v>68</v>
      </c>
      <c r="O83">
        <v>14</v>
      </c>
    </row>
    <row r="85" spans="1:15" x14ac:dyDescent="0.2">
      <c r="B85" t="s">
        <v>129</v>
      </c>
      <c r="C85">
        <f>SUM(C75:C83)</f>
        <v>1160</v>
      </c>
      <c r="D85">
        <f t="shared" ref="D85:O85" si="4">SUM(D75:D83)</f>
        <v>415</v>
      </c>
      <c r="E85">
        <f t="shared" si="4"/>
        <v>2</v>
      </c>
      <c r="F85">
        <f t="shared" si="4"/>
        <v>144</v>
      </c>
      <c r="G85">
        <f t="shared" si="4"/>
        <v>43</v>
      </c>
      <c r="H85">
        <f t="shared" si="4"/>
        <v>20</v>
      </c>
      <c r="I85">
        <f t="shared" si="4"/>
        <v>8</v>
      </c>
      <c r="J85">
        <f t="shared" si="4"/>
        <v>172</v>
      </c>
      <c r="K85">
        <f t="shared" si="4"/>
        <v>28</v>
      </c>
      <c r="L85">
        <f t="shared" si="4"/>
        <v>50</v>
      </c>
      <c r="M85">
        <f t="shared" si="4"/>
        <v>1134</v>
      </c>
      <c r="N85">
        <f t="shared" si="4"/>
        <v>25</v>
      </c>
      <c r="O85">
        <f t="shared" si="4"/>
        <v>469</v>
      </c>
    </row>
    <row r="87" spans="1:15" x14ac:dyDescent="0.2">
      <c r="A87" t="s">
        <v>87</v>
      </c>
      <c r="B87" t="s">
        <v>88</v>
      </c>
      <c r="C87">
        <v>721</v>
      </c>
      <c r="D87">
        <v>112</v>
      </c>
      <c r="E87">
        <v>14</v>
      </c>
      <c r="F87">
        <v>106</v>
      </c>
      <c r="G87">
        <v>45</v>
      </c>
      <c r="H87">
        <v>47</v>
      </c>
      <c r="I87">
        <v>3</v>
      </c>
      <c r="J87">
        <v>50</v>
      </c>
      <c r="K87">
        <v>7</v>
      </c>
      <c r="L87">
        <v>3</v>
      </c>
      <c r="M87">
        <v>13</v>
      </c>
      <c r="N87">
        <v>10</v>
      </c>
    </row>
    <row r="88" spans="1:15" x14ac:dyDescent="0.2">
      <c r="B88" t="s">
        <v>175</v>
      </c>
      <c r="C88">
        <v>348</v>
      </c>
      <c r="D88">
        <v>73</v>
      </c>
      <c r="E88">
        <v>4</v>
      </c>
      <c r="F88">
        <v>34</v>
      </c>
      <c r="G88">
        <v>14</v>
      </c>
      <c r="H88">
        <v>10</v>
      </c>
      <c r="I88">
        <v>2</v>
      </c>
      <c r="J88">
        <v>8</v>
      </c>
      <c r="K88">
        <v>3</v>
      </c>
      <c r="L88">
        <v>12</v>
      </c>
      <c r="M88">
        <v>16</v>
      </c>
      <c r="N88">
        <v>4</v>
      </c>
      <c r="O88">
        <v>102</v>
      </c>
    </row>
    <row r="89" spans="1:15" x14ac:dyDescent="0.2">
      <c r="B89" t="s">
        <v>140</v>
      </c>
      <c r="C89">
        <v>214</v>
      </c>
      <c r="D89">
        <v>104</v>
      </c>
      <c r="E89">
        <v>6</v>
      </c>
      <c r="F89">
        <v>39</v>
      </c>
      <c r="G89">
        <v>9</v>
      </c>
      <c r="H89">
        <v>3</v>
      </c>
      <c r="I89">
        <v>2</v>
      </c>
      <c r="J89">
        <v>12</v>
      </c>
      <c r="K89">
        <v>7</v>
      </c>
      <c r="L89">
        <v>3</v>
      </c>
      <c r="M89">
        <v>128</v>
      </c>
    </row>
    <row r="90" spans="1:15" x14ac:dyDescent="0.2">
      <c r="B90" t="s">
        <v>127</v>
      </c>
      <c r="C90">
        <v>395</v>
      </c>
      <c r="D90">
        <v>53</v>
      </c>
      <c r="F90">
        <v>30</v>
      </c>
      <c r="G90">
        <v>4</v>
      </c>
      <c r="H90">
        <v>11</v>
      </c>
      <c r="I90">
        <v>1</v>
      </c>
      <c r="J90">
        <v>22</v>
      </c>
      <c r="K90">
        <v>3</v>
      </c>
      <c r="L90">
        <v>1</v>
      </c>
      <c r="M90">
        <v>48</v>
      </c>
    </row>
    <row r="91" spans="1:15" x14ac:dyDescent="0.2">
      <c r="B91" t="s">
        <v>91</v>
      </c>
      <c r="C91">
        <v>571</v>
      </c>
      <c r="D91">
        <v>112</v>
      </c>
      <c r="E91">
        <v>6</v>
      </c>
      <c r="F91">
        <v>75</v>
      </c>
      <c r="G91">
        <v>19</v>
      </c>
      <c r="H91">
        <v>8</v>
      </c>
      <c r="I91">
        <v>9</v>
      </c>
      <c r="J91">
        <v>44</v>
      </c>
      <c r="K91">
        <v>10</v>
      </c>
      <c r="L91">
        <v>1</v>
      </c>
      <c r="M91">
        <v>6</v>
      </c>
      <c r="N91">
        <v>15</v>
      </c>
    </row>
    <row r="92" spans="1:15" x14ac:dyDescent="0.2">
      <c r="B92" t="s">
        <v>128</v>
      </c>
      <c r="C92">
        <v>110</v>
      </c>
      <c r="D92">
        <v>30</v>
      </c>
      <c r="F92">
        <v>27</v>
      </c>
      <c r="H92">
        <v>3</v>
      </c>
      <c r="J92">
        <v>18</v>
      </c>
      <c r="M92">
        <v>19</v>
      </c>
      <c r="N92">
        <v>7</v>
      </c>
    </row>
    <row r="93" spans="1:15" x14ac:dyDescent="0.2">
      <c r="B93" t="s">
        <v>96</v>
      </c>
      <c r="C93">
        <v>645</v>
      </c>
      <c r="D93">
        <v>136</v>
      </c>
      <c r="F93">
        <v>99</v>
      </c>
      <c r="G93">
        <v>17</v>
      </c>
      <c r="H93">
        <v>13</v>
      </c>
      <c r="I93">
        <v>5</v>
      </c>
      <c r="J93">
        <v>16</v>
      </c>
      <c r="K93">
        <v>7</v>
      </c>
      <c r="L93">
        <v>3</v>
      </c>
      <c r="M93">
        <v>20</v>
      </c>
      <c r="N93">
        <v>15</v>
      </c>
    </row>
    <row r="94" spans="1:15" x14ac:dyDescent="0.2">
      <c r="B94" t="s">
        <v>94</v>
      </c>
      <c r="C94">
        <v>147</v>
      </c>
      <c r="D94">
        <v>128</v>
      </c>
      <c r="F94">
        <v>43</v>
      </c>
      <c r="G94">
        <v>3</v>
      </c>
      <c r="H94">
        <v>2</v>
      </c>
      <c r="I94">
        <v>1</v>
      </c>
      <c r="J94">
        <v>13</v>
      </c>
      <c r="K94">
        <v>9</v>
      </c>
      <c r="L94">
        <v>1</v>
      </c>
      <c r="M94">
        <v>51</v>
      </c>
      <c r="N94">
        <v>7</v>
      </c>
    </row>
    <row r="95" spans="1:15" x14ac:dyDescent="0.2">
      <c r="B95" t="s">
        <v>93</v>
      </c>
      <c r="C95">
        <v>88</v>
      </c>
      <c r="D95">
        <v>107</v>
      </c>
      <c r="E95">
        <v>1</v>
      </c>
      <c r="F95">
        <v>51</v>
      </c>
      <c r="G95">
        <v>12</v>
      </c>
      <c r="I95">
        <v>4</v>
      </c>
      <c r="J95">
        <v>8</v>
      </c>
      <c r="K95">
        <v>14</v>
      </c>
      <c r="L95">
        <v>3</v>
      </c>
      <c r="M95">
        <v>25</v>
      </c>
      <c r="N95">
        <v>3</v>
      </c>
    </row>
    <row r="97" spans="1:15" x14ac:dyDescent="0.2">
      <c r="B97" t="s">
        <v>129</v>
      </c>
      <c r="C97">
        <f>SUM(C87:C95)</f>
        <v>3239</v>
      </c>
      <c r="D97">
        <f t="shared" ref="D97:O97" si="5">SUM(D87:D95)</f>
        <v>855</v>
      </c>
      <c r="E97">
        <f t="shared" si="5"/>
        <v>31</v>
      </c>
      <c r="F97">
        <f t="shared" si="5"/>
        <v>504</v>
      </c>
      <c r="G97">
        <f t="shared" si="5"/>
        <v>123</v>
      </c>
      <c r="H97">
        <f t="shared" si="5"/>
        <v>97</v>
      </c>
      <c r="I97">
        <f t="shared" si="5"/>
        <v>27</v>
      </c>
      <c r="J97">
        <f t="shared" si="5"/>
        <v>191</v>
      </c>
      <c r="K97">
        <f t="shared" si="5"/>
        <v>60</v>
      </c>
      <c r="L97">
        <f t="shared" si="5"/>
        <v>27</v>
      </c>
      <c r="M97">
        <f t="shared" si="5"/>
        <v>326</v>
      </c>
      <c r="N97">
        <f t="shared" si="5"/>
        <v>61</v>
      </c>
      <c r="O97">
        <f t="shared" si="5"/>
        <v>102</v>
      </c>
    </row>
    <row r="99" spans="1:15" x14ac:dyDescent="0.2">
      <c r="A99" t="s">
        <v>98</v>
      </c>
      <c r="B99" t="s">
        <v>176</v>
      </c>
      <c r="C99">
        <v>82</v>
      </c>
      <c r="D99">
        <v>76</v>
      </c>
      <c r="F99">
        <v>12</v>
      </c>
      <c r="G99">
        <v>1</v>
      </c>
      <c r="H99">
        <v>14</v>
      </c>
      <c r="J99">
        <v>108</v>
      </c>
      <c r="K99">
        <v>1</v>
      </c>
      <c r="L99">
        <v>2</v>
      </c>
      <c r="O99">
        <v>2</v>
      </c>
    </row>
    <row r="100" spans="1:15" x14ac:dyDescent="0.2">
      <c r="B100" t="s">
        <v>177</v>
      </c>
      <c r="C100">
        <v>70</v>
      </c>
      <c r="D100">
        <v>62</v>
      </c>
      <c r="F100">
        <v>15</v>
      </c>
      <c r="H100">
        <v>1</v>
      </c>
      <c r="J100">
        <v>36</v>
      </c>
      <c r="O100">
        <v>2</v>
      </c>
    </row>
    <row r="101" spans="1:15" x14ac:dyDescent="0.2">
      <c r="B101" t="s">
        <v>101</v>
      </c>
      <c r="D101">
        <v>4</v>
      </c>
      <c r="F101">
        <v>3</v>
      </c>
      <c r="J101">
        <v>45</v>
      </c>
      <c r="L101">
        <v>3</v>
      </c>
      <c r="M101">
        <v>33</v>
      </c>
    </row>
    <row r="102" spans="1:15" x14ac:dyDescent="0.2">
      <c r="B102" t="s">
        <v>102</v>
      </c>
      <c r="D102">
        <v>2</v>
      </c>
      <c r="J102">
        <v>3</v>
      </c>
      <c r="K102">
        <v>2</v>
      </c>
      <c r="L102">
        <v>19</v>
      </c>
      <c r="M102">
        <v>29</v>
      </c>
    </row>
    <row r="104" spans="1:15" x14ac:dyDescent="0.2">
      <c r="B104" t="s">
        <v>129</v>
      </c>
      <c r="C104">
        <f>SUM(C99:C102)</f>
        <v>152</v>
      </c>
      <c r="D104">
        <f t="shared" ref="D104:O104" si="6">SUM(D99:D102)</f>
        <v>144</v>
      </c>
      <c r="E104">
        <f t="shared" si="6"/>
        <v>0</v>
      </c>
      <c r="F104">
        <f t="shared" si="6"/>
        <v>30</v>
      </c>
      <c r="G104">
        <f t="shared" si="6"/>
        <v>1</v>
      </c>
      <c r="H104">
        <f t="shared" si="6"/>
        <v>15</v>
      </c>
      <c r="I104">
        <f t="shared" si="6"/>
        <v>0</v>
      </c>
      <c r="J104">
        <f t="shared" si="6"/>
        <v>192</v>
      </c>
      <c r="K104">
        <f t="shared" si="6"/>
        <v>3</v>
      </c>
      <c r="L104">
        <f t="shared" si="6"/>
        <v>24</v>
      </c>
      <c r="M104">
        <f t="shared" si="6"/>
        <v>62</v>
      </c>
      <c r="N104">
        <f t="shared" si="6"/>
        <v>0</v>
      </c>
      <c r="O104">
        <f t="shared" si="6"/>
        <v>4</v>
      </c>
    </row>
    <row r="107" spans="1:15" x14ac:dyDescent="0.2">
      <c r="A107" t="s">
        <v>207</v>
      </c>
    </row>
    <row r="128" spans="1:15" x14ac:dyDescent="0.2">
      <c r="A128" t="s">
        <v>103</v>
      </c>
      <c r="B128" t="s">
        <v>142</v>
      </c>
      <c r="C128">
        <v>1379</v>
      </c>
      <c r="D128">
        <v>1458</v>
      </c>
      <c r="E128">
        <v>254</v>
      </c>
      <c r="F128">
        <v>1591</v>
      </c>
      <c r="G128">
        <v>74</v>
      </c>
      <c r="H128">
        <v>238</v>
      </c>
      <c r="I128">
        <v>10</v>
      </c>
      <c r="J128">
        <v>604</v>
      </c>
      <c r="K128">
        <v>2484</v>
      </c>
      <c r="L128">
        <v>33</v>
      </c>
      <c r="M128">
        <v>52</v>
      </c>
      <c r="N128">
        <v>184</v>
      </c>
      <c r="O128">
        <v>139</v>
      </c>
    </row>
  </sheetData>
  <pageMargins left="0.7" right="0.7" top="0.78740157499999996" bottom="0.78740157499999996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19"/>
  <sheetViews>
    <sheetView topLeftCell="A91" workbookViewId="0">
      <selection activeCell="R107" sqref="R107:U107"/>
    </sheetView>
  </sheetViews>
  <sheetFormatPr baseColWidth="10" defaultRowHeight="16" x14ac:dyDescent="0.2"/>
  <sheetData>
    <row r="1" spans="1:18" x14ac:dyDescent="0.2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133</v>
      </c>
      <c r="J1" t="s">
        <v>6</v>
      </c>
      <c r="K1" t="s">
        <v>172</v>
      </c>
      <c r="L1" t="s">
        <v>7</v>
      </c>
      <c r="M1" t="s">
        <v>8</v>
      </c>
      <c r="N1" t="s">
        <v>111</v>
      </c>
      <c r="O1" t="s">
        <v>105</v>
      </c>
      <c r="P1" t="s">
        <v>14</v>
      </c>
      <c r="Q1" t="s">
        <v>41</v>
      </c>
      <c r="R1" t="s">
        <v>107</v>
      </c>
    </row>
    <row r="2" spans="1:18" x14ac:dyDescent="0.2">
      <c r="A2" t="s">
        <v>109</v>
      </c>
      <c r="B2" t="s">
        <v>108</v>
      </c>
      <c r="C2">
        <v>8572016</v>
      </c>
      <c r="D2">
        <v>2458497</v>
      </c>
      <c r="E2">
        <v>4128929</v>
      </c>
      <c r="F2">
        <v>4587708</v>
      </c>
      <c r="G2">
        <v>1576149</v>
      </c>
      <c r="H2">
        <v>1322608</v>
      </c>
      <c r="I2">
        <v>1360585</v>
      </c>
      <c r="J2">
        <v>6401210</v>
      </c>
    </row>
    <row r="4" spans="1:18" x14ac:dyDescent="0.2">
      <c r="A4" t="s">
        <v>104</v>
      </c>
      <c r="B4" t="s">
        <v>106</v>
      </c>
      <c r="C4">
        <v>23170</v>
      </c>
      <c r="D4">
        <v>5623</v>
      </c>
      <c r="E4">
        <v>1247</v>
      </c>
      <c r="F4">
        <v>3371</v>
      </c>
      <c r="G4">
        <v>4336</v>
      </c>
      <c r="H4">
        <v>3551</v>
      </c>
      <c r="I4">
        <v>1650</v>
      </c>
      <c r="J4">
        <v>13354</v>
      </c>
      <c r="K4">
        <v>3238</v>
      </c>
      <c r="L4">
        <v>306</v>
      </c>
      <c r="N4">
        <v>4073</v>
      </c>
      <c r="O4">
        <v>1343</v>
      </c>
    </row>
    <row r="6" spans="1:18" x14ac:dyDescent="0.2">
      <c r="B6" t="s">
        <v>117</v>
      </c>
      <c r="C6">
        <v>4706</v>
      </c>
      <c r="D6">
        <v>1403</v>
      </c>
      <c r="E6">
        <v>728</v>
      </c>
      <c r="F6">
        <v>1101</v>
      </c>
      <c r="G6">
        <v>2043</v>
      </c>
      <c r="H6">
        <v>1271</v>
      </c>
      <c r="I6">
        <v>314</v>
      </c>
      <c r="J6">
        <v>3821</v>
      </c>
      <c r="K6">
        <v>49</v>
      </c>
      <c r="L6">
        <v>58</v>
      </c>
      <c r="N6">
        <v>450</v>
      </c>
      <c r="O6">
        <v>570</v>
      </c>
    </row>
    <row r="9" spans="1:18" x14ac:dyDescent="0.2">
      <c r="A9" t="s">
        <v>29</v>
      </c>
      <c r="B9" t="s">
        <v>10</v>
      </c>
      <c r="C9">
        <v>6065</v>
      </c>
      <c r="D9">
        <v>411</v>
      </c>
      <c r="E9">
        <v>105</v>
      </c>
      <c r="F9">
        <v>697</v>
      </c>
      <c r="G9">
        <v>475</v>
      </c>
      <c r="H9">
        <v>411</v>
      </c>
      <c r="I9">
        <v>253</v>
      </c>
      <c r="J9">
        <v>1935</v>
      </c>
      <c r="K9">
        <v>761</v>
      </c>
      <c r="L9">
        <v>38</v>
      </c>
      <c r="M9" s="1">
        <v>4</v>
      </c>
      <c r="N9">
        <v>812</v>
      </c>
      <c r="O9">
        <v>104</v>
      </c>
    </row>
    <row r="10" spans="1:18" x14ac:dyDescent="0.2">
      <c r="B10" t="s">
        <v>9</v>
      </c>
      <c r="C10">
        <v>762</v>
      </c>
      <c r="D10">
        <v>34</v>
      </c>
      <c r="E10">
        <v>13</v>
      </c>
      <c r="F10">
        <v>84</v>
      </c>
      <c r="G10">
        <v>58</v>
      </c>
      <c r="H10">
        <v>89</v>
      </c>
      <c r="I10">
        <v>64</v>
      </c>
      <c r="J10">
        <v>214</v>
      </c>
      <c r="K10">
        <v>15</v>
      </c>
      <c r="M10">
        <v>1</v>
      </c>
      <c r="N10">
        <v>47</v>
      </c>
      <c r="O10">
        <v>8</v>
      </c>
    </row>
    <row r="11" spans="1:18" x14ac:dyDescent="0.2">
      <c r="B11" t="s">
        <v>11</v>
      </c>
      <c r="C11">
        <v>147</v>
      </c>
      <c r="D11">
        <v>19</v>
      </c>
      <c r="E11">
        <v>4</v>
      </c>
      <c r="F11">
        <v>10</v>
      </c>
      <c r="G11">
        <v>11</v>
      </c>
      <c r="H11">
        <v>13</v>
      </c>
      <c r="I11">
        <v>2</v>
      </c>
      <c r="J11">
        <v>87</v>
      </c>
      <c r="K11">
        <v>43</v>
      </c>
      <c r="L11">
        <v>3</v>
      </c>
      <c r="N11">
        <v>27</v>
      </c>
      <c r="O11">
        <v>2</v>
      </c>
    </row>
    <row r="12" spans="1:18" x14ac:dyDescent="0.2">
      <c r="B12" t="s">
        <v>12</v>
      </c>
      <c r="C12">
        <v>317</v>
      </c>
      <c r="D12">
        <v>14</v>
      </c>
      <c r="E12">
        <v>1</v>
      </c>
      <c r="F12">
        <v>51</v>
      </c>
      <c r="G12">
        <v>32</v>
      </c>
      <c r="H12">
        <v>31</v>
      </c>
      <c r="I12">
        <v>9</v>
      </c>
      <c r="J12">
        <v>358</v>
      </c>
      <c r="K12">
        <v>46</v>
      </c>
      <c r="L12">
        <v>1</v>
      </c>
      <c r="N12">
        <v>29</v>
      </c>
      <c r="O12">
        <v>4</v>
      </c>
    </row>
    <row r="13" spans="1:18" x14ac:dyDescent="0.2">
      <c r="B13" t="s">
        <v>13</v>
      </c>
      <c r="C13">
        <v>606</v>
      </c>
      <c r="D13">
        <v>37</v>
      </c>
      <c r="E13">
        <v>8</v>
      </c>
      <c r="F13">
        <v>29</v>
      </c>
      <c r="G13">
        <v>75</v>
      </c>
      <c r="H13">
        <v>95</v>
      </c>
      <c r="I13">
        <v>75</v>
      </c>
      <c r="J13">
        <v>197</v>
      </c>
      <c r="K13">
        <v>39</v>
      </c>
      <c r="L13">
        <v>8</v>
      </c>
      <c r="N13">
        <v>202</v>
      </c>
      <c r="O13">
        <v>28</v>
      </c>
      <c r="P13">
        <v>1</v>
      </c>
    </row>
    <row r="14" spans="1:18" x14ac:dyDescent="0.2">
      <c r="B14" t="s">
        <v>15</v>
      </c>
      <c r="C14">
        <v>290</v>
      </c>
      <c r="D14">
        <v>34</v>
      </c>
      <c r="F14">
        <v>62</v>
      </c>
      <c r="G14">
        <v>25</v>
      </c>
      <c r="H14">
        <v>17</v>
      </c>
      <c r="I14">
        <v>20</v>
      </c>
      <c r="J14">
        <v>120</v>
      </c>
      <c r="K14">
        <v>106</v>
      </c>
      <c r="L14">
        <v>3</v>
      </c>
      <c r="N14">
        <v>4</v>
      </c>
      <c r="O14">
        <v>4</v>
      </c>
    </row>
    <row r="15" spans="1:18" x14ac:dyDescent="0.2">
      <c r="B15" t="s">
        <v>16</v>
      </c>
      <c r="C15">
        <v>379</v>
      </c>
      <c r="D15">
        <v>25</v>
      </c>
      <c r="E15">
        <v>2</v>
      </c>
      <c r="F15">
        <v>26</v>
      </c>
      <c r="G15">
        <v>33</v>
      </c>
      <c r="H15">
        <v>11</v>
      </c>
      <c r="I15">
        <v>8</v>
      </c>
      <c r="J15">
        <v>76</v>
      </c>
      <c r="K15">
        <v>38</v>
      </c>
      <c r="L15">
        <v>2</v>
      </c>
      <c r="N15">
        <v>161</v>
      </c>
      <c r="O15">
        <v>8</v>
      </c>
    </row>
    <row r="16" spans="1:18" x14ac:dyDescent="0.2">
      <c r="B16" t="s">
        <v>17</v>
      </c>
      <c r="C16">
        <v>287</v>
      </c>
      <c r="D16">
        <v>18</v>
      </c>
      <c r="E16">
        <v>2</v>
      </c>
      <c r="F16">
        <v>12</v>
      </c>
      <c r="G16">
        <v>18</v>
      </c>
      <c r="H16">
        <v>3</v>
      </c>
      <c r="I16">
        <v>1</v>
      </c>
      <c r="J16">
        <v>78</v>
      </c>
      <c r="K16">
        <v>76</v>
      </c>
      <c r="N16">
        <v>14</v>
      </c>
      <c r="O16">
        <v>4</v>
      </c>
    </row>
    <row r="17" spans="1:16" x14ac:dyDescent="0.2">
      <c r="B17" t="s">
        <v>18</v>
      </c>
      <c r="C17">
        <v>92</v>
      </c>
      <c r="D17">
        <v>5</v>
      </c>
      <c r="F17">
        <v>10</v>
      </c>
      <c r="G17">
        <v>32</v>
      </c>
      <c r="H17">
        <v>46</v>
      </c>
      <c r="I17">
        <v>6</v>
      </c>
      <c r="J17">
        <v>64</v>
      </c>
      <c r="K17">
        <v>16</v>
      </c>
      <c r="L17">
        <v>1</v>
      </c>
      <c r="N17">
        <v>97</v>
      </c>
      <c r="O17">
        <v>3</v>
      </c>
    </row>
    <row r="18" spans="1:16" x14ac:dyDescent="0.2">
      <c r="B18" t="s">
        <v>19</v>
      </c>
      <c r="C18">
        <v>711</v>
      </c>
      <c r="D18">
        <v>32</v>
      </c>
      <c r="E18">
        <v>17</v>
      </c>
      <c r="F18">
        <v>94</v>
      </c>
      <c r="G18">
        <v>52</v>
      </c>
      <c r="H18">
        <v>21</v>
      </c>
      <c r="I18">
        <v>16</v>
      </c>
      <c r="J18">
        <v>103</v>
      </c>
      <c r="K18">
        <v>23</v>
      </c>
      <c r="L18">
        <v>2</v>
      </c>
      <c r="N18">
        <v>32</v>
      </c>
      <c r="O18">
        <v>13</v>
      </c>
    </row>
    <row r="19" spans="1:16" x14ac:dyDescent="0.2">
      <c r="B19" t="s">
        <v>20</v>
      </c>
      <c r="C19">
        <v>473</v>
      </c>
      <c r="D19">
        <v>30</v>
      </c>
      <c r="F19">
        <v>134</v>
      </c>
      <c r="G19">
        <v>2</v>
      </c>
      <c r="H19">
        <v>5</v>
      </c>
      <c r="I19">
        <v>4</v>
      </c>
      <c r="J19">
        <v>47</v>
      </c>
      <c r="K19">
        <v>68</v>
      </c>
      <c r="L19">
        <v>3</v>
      </c>
      <c r="N19">
        <v>8</v>
      </c>
      <c r="O19">
        <v>1</v>
      </c>
    </row>
    <row r="20" spans="1:16" x14ac:dyDescent="0.2">
      <c r="B20" t="s">
        <v>21</v>
      </c>
      <c r="C20">
        <v>520</v>
      </c>
      <c r="D20">
        <v>29</v>
      </c>
      <c r="F20">
        <v>16</v>
      </c>
      <c r="G20">
        <v>32</v>
      </c>
      <c r="H20">
        <v>46</v>
      </c>
      <c r="I20">
        <v>6</v>
      </c>
      <c r="J20">
        <v>64</v>
      </c>
      <c r="K20">
        <v>60</v>
      </c>
      <c r="L20">
        <v>3</v>
      </c>
      <c r="N20">
        <v>97</v>
      </c>
      <c r="O20">
        <v>3</v>
      </c>
    </row>
    <row r="21" spans="1:16" x14ac:dyDescent="0.2">
      <c r="B21" t="s">
        <v>22</v>
      </c>
      <c r="C21">
        <v>579</v>
      </c>
      <c r="D21">
        <v>56</v>
      </c>
      <c r="E21">
        <v>47</v>
      </c>
      <c r="F21">
        <v>92</v>
      </c>
      <c r="G21">
        <v>57</v>
      </c>
      <c r="H21">
        <v>41</v>
      </c>
      <c r="I21">
        <v>17</v>
      </c>
      <c r="J21">
        <v>184</v>
      </c>
      <c r="K21">
        <v>31</v>
      </c>
      <c r="L21">
        <v>3</v>
      </c>
      <c r="N21">
        <v>62</v>
      </c>
      <c r="O21">
        <v>11</v>
      </c>
    </row>
    <row r="22" spans="1:16" x14ac:dyDescent="0.2">
      <c r="B22" t="s">
        <v>24</v>
      </c>
      <c r="C22">
        <v>625</v>
      </c>
      <c r="D22">
        <v>40</v>
      </c>
      <c r="E22">
        <v>8</v>
      </c>
      <c r="F22">
        <v>52</v>
      </c>
      <c r="G22">
        <v>42</v>
      </c>
      <c r="H22">
        <v>22</v>
      </c>
      <c r="I22">
        <v>9</v>
      </c>
      <c r="J22">
        <v>172</v>
      </c>
      <c r="K22">
        <v>75</v>
      </c>
      <c r="L22">
        <v>7</v>
      </c>
      <c r="M22" s="1">
        <v>6</v>
      </c>
      <c r="N22">
        <v>28</v>
      </c>
    </row>
    <row r="23" spans="1:16" x14ac:dyDescent="0.2">
      <c r="B23" t="s">
        <v>25</v>
      </c>
      <c r="C23">
        <v>70</v>
      </c>
      <c r="D23">
        <v>6</v>
      </c>
      <c r="F23">
        <v>8</v>
      </c>
      <c r="G23">
        <v>8</v>
      </c>
      <c r="J23">
        <v>9</v>
      </c>
      <c r="K23">
        <v>47</v>
      </c>
      <c r="N23">
        <v>4</v>
      </c>
    </row>
    <row r="24" spans="1:16" x14ac:dyDescent="0.2">
      <c r="B24" t="s">
        <v>26</v>
      </c>
      <c r="C24">
        <v>132</v>
      </c>
      <c r="D24">
        <v>25</v>
      </c>
      <c r="F24">
        <v>16</v>
      </c>
      <c r="G24">
        <v>7</v>
      </c>
      <c r="H24">
        <v>7</v>
      </c>
      <c r="J24">
        <v>26</v>
      </c>
      <c r="K24">
        <v>41</v>
      </c>
      <c r="L24">
        <v>2</v>
      </c>
      <c r="N24">
        <v>45</v>
      </c>
      <c r="O24">
        <v>5</v>
      </c>
    </row>
    <row r="25" spans="1:16" x14ac:dyDescent="0.2">
      <c r="B25" t="s">
        <v>27</v>
      </c>
      <c r="C25">
        <v>75</v>
      </c>
      <c r="D25">
        <v>7</v>
      </c>
      <c r="E25">
        <v>3</v>
      </c>
      <c r="F25">
        <v>1</v>
      </c>
      <c r="G25">
        <v>6</v>
      </c>
      <c r="H25">
        <v>4</v>
      </c>
      <c r="I25">
        <v>1</v>
      </c>
      <c r="J25">
        <v>38</v>
      </c>
      <c r="K25">
        <v>27</v>
      </c>
      <c r="N25">
        <v>5</v>
      </c>
      <c r="O25">
        <v>4</v>
      </c>
      <c r="P25">
        <v>1</v>
      </c>
    </row>
    <row r="27" spans="1:16" x14ac:dyDescent="0.2">
      <c r="B27" t="s">
        <v>28</v>
      </c>
      <c r="C27">
        <f t="shared" ref="C27:P27" si="0">SUM(C10:C25)</f>
        <v>6065</v>
      </c>
      <c r="D27">
        <f t="shared" si="0"/>
        <v>411</v>
      </c>
      <c r="E27">
        <f t="shared" si="0"/>
        <v>105</v>
      </c>
      <c r="F27">
        <f t="shared" si="0"/>
        <v>697</v>
      </c>
      <c r="G27">
        <f t="shared" si="0"/>
        <v>490</v>
      </c>
      <c r="H27">
        <f t="shared" si="0"/>
        <v>451</v>
      </c>
      <c r="I27">
        <f t="shared" si="0"/>
        <v>238</v>
      </c>
      <c r="J27">
        <f t="shared" si="0"/>
        <v>1837</v>
      </c>
      <c r="K27">
        <f t="shared" si="0"/>
        <v>751</v>
      </c>
      <c r="L27">
        <f t="shared" si="0"/>
        <v>38</v>
      </c>
      <c r="M27">
        <f t="shared" si="0"/>
        <v>7</v>
      </c>
      <c r="N27">
        <f t="shared" si="0"/>
        <v>862</v>
      </c>
      <c r="O27">
        <f t="shared" si="0"/>
        <v>98</v>
      </c>
      <c r="P27">
        <f t="shared" si="0"/>
        <v>2</v>
      </c>
    </row>
    <row r="29" spans="1:16" x14ac:dyDescent="0.2">
      <c r="A29" t="s">
        <v>30</v>
      </c>
      <c r="B29" t="s">
        <v>31</v>
      </c>
      <c r="C29">
        <v>2561</v>
      </c>
      <c r="D29">
        <v>249</v>
      </c>
      <c r="E29">
        <v>35</v>
      </c>
      <c r="F29">
        <v>375</v>
      </c>
      <c r="G29">
        <v>214</v>
      </c>
      <c r="H29">
        <v>124</v>
      </c>
      <c r="I29">
        <v>50</v>
      </c>
      <c r="J29">
        <v>1106</v>
      </c>
      <c r="K29">
        <v>322</v>
      </c>
      <c r="L29">
        <v>19</v>
      </c>
      <c r="N29">
        <v>778</v>
      </c>
      <c r="O29">
        <v>39</v>
      </c>
    </row>
    <row r="30" spans="1:16" x14ac:dyDescent="0.2">
      <c r="B30" t="s">
        <v>30</v>
      </c>
      <c r="C30">
        <v>610</v>
      </c>
      <c r="D30">
        <v>42</v>
      </c>
      <c r="E30">
        <v>2</v>
      </c>
      <c r="F30">
        <v>65</v>
      </c>
      <c r="G30">
        <v>40</v>
      </c>
      <c r="H30">
        <v>20</v>
      </c>
      <c r="I30">
        <v>5</v>
      </c>
      <c r="J30">
        <v>85</v>
      </c>
      <c r="K30">
        <v>60</v>
      </c>
      <c r="L30">
        <v>1</v>
      </c>
      <c r="N30">
        <v>14</v>
      </c>
      <c r="O30">
        <v>35</v>
      </c>
    </row>
    <row r="31" spans="1:16" x14ac:dyDescent="0.2">
      <c r="B31" t="s">
        <v>32</v>
      </c>
      <c r="C31">
        <v>273</v>
      </c>
      <c r="D31">
        <v>13</v>
      </c>
      <c r="F31">
        <v>49</v>
      </c>
      <c r="G31">
        <v>10</v>
      </c>
      <c r="H31">
        <v>17</v>
      </c>
      <c r="I31">
        <v>5</v>
      </c>
      <c r="J31">
        <v>23</v>
      </c>
      <c r="K31">
        <v>2</v>
      </c>
      <c r="N31">
        <v>4</v>
      </c>
      <c r="O31">
        <v>3</v>
      </c>
    </row>
    <row r="32" spans="1:16" x14ac:dyDescent="0.2">
      <c r="B32" t="s">
        <v>33</v>
      </c>
      <c r="C32">
        <v>792</v>
      </c>
      <c r="D32">
        <v>51</v>
      </c>
      <c r="E32">
        <v>31</v>
      </c>
      <c r="F32">
        <v>147</v>
      </c>
      <c r="G32">
        <v>100</v>
      </c>
      <c r="H32">
        <v>62</v>
      </c>
      <c r="I32">
        <v>28</v>
      </c>
      <c r="J32">
        <v>389</v>
      </c>
      <c r="K32">
        <v>49</v>
      </c>
      <c r="L32">
        <v>2</v>
      </c>
      <c r="N32">
        <v>34</v>
      </c>
      <c r="O32">
        <v>18</v>
      </c>
    </row>
    <row r="33" spans="1:17" x14ac:dyDescent="0.2">
      <c r="B33" t="s">
        <v>34</v>
      </c>
      <c r="C33">
        <v>603</v>
      </c>
      <c r="D33">
        <v>29</v>
      </c>
      <c r="E33">
        <v>1</v>
      </c>
      <c r="F33">
        <v>77</v>
      </c>
      <c r="G33">
        <v>19</v>
      </c>
      <c r="H33">
        <v>9</v>
      </c>
      <c r="I33">
        <v>5</v>
      </c>
      <c r="J33">
        <v>40</v>
      </c>
      <c r="K33">
        <v>58</v>
      </c>
      <c r="L33">
        <v>3</v>
      </c>
      <c r="O33">
        <v>2</v>
      </c>
    </row>
    <row r="34" spans="1:17" x14ac:dyDescent="0.2">
      <c r="B34" t="s">
        <v>35</v>
      </c>
      <c r="C34">
        <v>73</v>
      </c>
      <c r="D34">
        <v>52</v>
      </c>
      <c r="F34">
        <v>7</v>
      </c>
      <c r="G34">
        <v>24</v>
      </c>
      <c r="H34">
        <v>7</v>
      </c>
      <c r="I34">
        <v>4</v>
      </c>
      <c r="J34">
        <v>307</v>
      </c>
      <c r="K34">
        <v>22</v>
      </c>
      <c r="L34">
        <v>7</v>
      </c>
      <c r="N34">
        <v>200</v>
      </c>
      <c r="O34">
        <v>4</v>
      </c>
      <c r="P34">
        <v>1</v>
      </c>
    </row>
    <row r="35" spans="1:17" x14ac:dyDescent="0.2">
      <c r="B35" t="s">
        <v>36</v>
      </c>
      <c r="C35">
        <v>156</v>
      </c>
      <c r="D35">
        <v>18</v>
      </c>
      <c r="F35">
        <v>19</v>
      </c>
      <c r="G35">
        <v>6</v>
      </c>
      <c r="H35">
        <v>5</v>
      </c>
      <c r="J35">
        <v>64</v>
      </c>
      <c r="K35">
        <v>54</v>
      </c>
      <c r="N35">
        <v>3</v>
      </c>
    </row>
    <row r="36" spans="1:17" x14ac:dyDescent="0.2">
      <c r="B36" t="s">
        <v>37</v>
      </c>
      <c r="C36">
        <v>41</v>
      </c>
      <c r="D36">
        <v>26</v>
      </c>
      <c r="E36">
        <v>1</v>
      </c>
      <c r="F36">
        <v>10</v>
      </c>
      <c r="G36">
        <v>11</v>
      </c>
      <c r="H36">
        <v>2</v>
      </c>
      <c r="I36">
        <v>3</v>
      </c>
      <c r="J36">
        <v>138</v>
      </c>
      <c r="K36">
        <v>56</v>
      </c>
      <c r="L36">
        <v>4</v>
      </c>
      <c r="N36">
        <v>194</v>
      </c>
      <c r="O36">
        <v>2</v>
      </c>
    </row>
    <row r="37" spans="1:17" x14ac:dyDescent="0.2">
      <c r="B37" t="s">
        <v>38</v>
      </c>
      <c r="C37">
        <v>13</v>
      </c>
      <c r="D37">
        <v>15</v>
      </c>
      <c r="F37">
        <v>1</v>
      </c>
      <c r="G37">
        <v>4</v>
      </c>
      <c r="H37">
        <v>2</v>
      </c>
      <c r="J37">
        <v>60</v>
      </c>
      <c r="K37">
        <v>23</v>
      </c>
      <c r="N37">
        <v>129</v>
      </c>
      <c r="O37">
        <v>4</v>
      </c>
    </row>
    <row r="39" spans="1:17" x14ac:dyDescent="0.2">
      <c r="B39" t="s">
        <v>28</v>
      </c>
      <c r="C39">
        <f t="shared" ref="C39:L39" si="1">SUM(C30:C37)</f>
        <v>2561</v>
      </c>
      <c r="D39">
        <f t="shared" si="1"/>
        <v>246</v>
      </c>
      <c r="E39">
        <f t="shared" si="1"/>
        <v>35</v>
      </c>
      <c r="F39">
        <f t="shared" si="1"/>
        <v>375</v>
      </c>
      <c r="G39">
        <f t="shared" si="1"/>
        <v>214</v>
      </c>
      <c r="H39">
        <f t="shared" si="1"/>
        <v>124</v>
      </c>
      <c r="I39">
        <f t="shared" si="1"/>
        <v>50</v>
      </c>
      <c r="J39">
        <f t="shared" si="1"/>
        <v>1106</v>
      </c>
      <c r="K39">
        <f t="shared" si="1"/>
        <v>324</v>
      </c>
      <c r="L39">
        <f t="shared" si="1"/>
        <v>17</v>
      </c>
      <c r="N39">
        <f>SUM(N30:N37)</f>
        <v>578</v>
      </c>
      <c r="O39">
        <f>SUM(O30:O37)</f>
        <v>68</v>
      </c>
    </row>
    <row r="41" spans="1:17" x14ac:dyDescent="0.2">
      <c r="A41" t="s">
        <v>39</v>
      </c>
      <c r="B41" t="s">
        <v>40</v>
      </c>
      <c r="C41">
        <v>2125</v>
      </c>
      <c r="D41">
        <v>939</v>
      </c>
      <c r="E41">
        <v>13</v>
      </c>
      <c r="F41">
        <v>90</v>
      </c>
      <c r="G41">
        <v>292</v>
      </c>
      <c r="H41">
        <v>305</v>
      </c>
      <c r="I41">
        <v>143</v>
      </c>
      <c r="J41">
        <v>1192</v>
      </c>
      <c r="K41">
        <v>502</v>
      </c>
      <c r="L41">
        <v>15</v>
      </c>
      <c r="N41">
        <v>276</v>
      </c>
      <c r="O41">
        <v>147</v>
      </c>
      <c r="P41">
        <v>1</v>
      </c>
      <c r="Q41">
        <v>15</v>
      </c>
    </row>
    <row r="42" spans="1:17" x14ac:dyDescent="0.2">
      <c r="B42" t="s">
        <v>42</v>
      </c>
      <c r="C42">
        <v>107</v>
      </c>
      <c r="D42">
        <v>23</v>
      </c>
      <c r="F42">
        <v>6</v>
      </c>
      <c r="G42">
        <v>10</v>
      </c>
      <c r="H42">
        <v>1</v>
      </c>
      <c r="I42">
        <v>2</v>
      </c>
      <c r="J42">
        <v>24</v>
      </c>
      <c r="K42">
        <v>13</v>
      </c>
      <c r="N42">
        <v>1</v>
      </c>
      <c r="O42">
        <v>2</v>
      </c>
    </row>
    <row r="43" spans="1:17" x14ac:dyDescent="0.2">
      <c r="B43" t="s">
        <v>39</v>
      </c>
      <c r="C43">
        <v>73</v>
      </c>
      <c r="D43">
        <v>67</v>
      </c>
      <c r="E43">
        <v>4</v>
      </c>
      <c r="F43">
        <v>10</v>
      </c>
      <c r="G43">
        <v>29</v>
      </c>
      <c r="H43">
        <v>7</v>
      </c>
      <c r="I43">
        <v>16</v>
      </c>
      <c r="J43">
        <v>103</v>
      </c>
      <c r="K43">
        <v>11</v>
      </c>
      <c r="N43">
        <v>13</v>
      </c>
      <c r="O43">
        <v>3</v>
      </c>
    </row>
    <row r="44" spans="1:17" x14ac:dyDescent="0.2">
      <c r="B44" t="s">
        <v>43</v>
      </c>
      <c r="C44">
        <v>542</v>
      </c>
      <c r="D44">
        <v>138</v>
      </c>
      <c r="E44">
        <v>6</v>
      </c>
      <c r="F44">
        <v>14</v>
      </c>
      <c r="G44">
        <v>71</v>
      </c>
      <c r="H44">
        <v>127</v>
      </c>
      <c r="I44">
        <v>20</v>
      </c>
      <c r="J44">
        <v>294</v>
      </c>
      <c r="K44">
        <v>14</v>
      </c>
      <c r="L44">
        <v>4</v>
      </c>
      <c r="N44">
        <v>220</v>
      </c>
      <c r="O44">
        <v>34</v>
      </c>
      <c r="Q44">
        <v>3</v>
      </c>
    </row>
    <row r="45" spans="1:17" x14ac:dyDescent="0.2">
      <c r="B45" t="s">
        <v>44</v>
      </c>
      <c r="C45">
        <v>465</v>
      </c>
      <c r="D45">
        <v>35</v>
      </c>
      <c r="E45">
        <v>1</v>
      </c>
      <c r="F45">
        <v>23</v>
      </c>
      <c r="G45">
        <v>21</v>
      </c>
      <c r="H45">
        <v>36</v>
      </c>
      <c r="I45">
        <v>7</v>
      </c>
      <c r="J45">
        <v>60</v>
      </c>
      <c r="K45">
        <v>8</v>
      </c>
      <c r="L45">
        <v>2</v>
      </c>
      <c r="N45">
        <v>5</v>
      </c>
      <c r="P45">
        <v>1</v>
      </c>
    </row>
    <row r="46" spans="1:17" x14ac:dyDescent="0.2">
      <c r="B46" t="s">
        <v>45</v>
      </c>
      <c r="C46">
        <v>247</v>
      </c>
      <c r="D46">
        <v>33</v>
      </c>
      <c r="F46">
        <v>21</v>
      </c>
      <c r="G46">
        <v>18</v>
      </c>
      <c r="H46">
        <v>7</v>
      </c>
      <c r="I46">
        <v>10</v>
      </c>
      <c r="J46">
        <v>50</v>
      </c>
      <c r="K46">
        <v>45</v>
      </c>
      <c r="L46">
        <v>5</v>
      </c>
      <c r="N46">
        <v>6</v>
      </c>
      <c r="O46">
        <v>6</v>
      </c>
    </row>
    <row r="47" spans="1:17" x14ac:dyDescent="0.2">
      <c r="B47" t="s">
        <v>46</v>
      </c>
      <c r="C47">
        <v>60</v>
      </c>
      <c r="D47">
        <v>17</v>
      </c>
      <c r="G47">
        <v>3</v>
      </c>
      <c r="H47">
        <v>45</v>
      </c>
      <c r="I47">
        <v>2</v>
      </c>
      <c r="J47">
        <v>59</v>
      </c>
      <c r="K47">
        <v>79</v>
      </c>
      <c r="L47">
        <v>1</v>
      </c>
      <c r="N47">
        <v>1</v>
      </c>
      <c r="O47">
        <v>2</v>
      </c>
    </row>
    <row r="48" spans="1:17" x14ac:dyDescent="0.2">
      <c r="B48" t="s">
        <v>47</v>
      </c>
      <c r="C48">
        <v>3</v>
      </c>
      <c r="D48">
        <v>17</v>
      </c>
      <c r="G48">
        <v>12</v>
      </c>
      <c r="I48">
        <v>6</v>
      </c>
      <c r="J48">
        <v>12</v>
      </c>
      <c r="K48">
        <v>2</v>
      </c>
      <c r="L48">
        <v>1</v>
      </c>
      <c r="N48">
        <v>2</v>
      </c>
    </row>
    <row r="49" spans="2:15" x14ac:dyDescent="0.2">
      <c r="B49" t="s">
        <v>48</v>
      </c>
      <c r="C49">
        <v>5</v>
      </c>
      <c r="D49">
        <v>24</v>
      </c>
      <c r="H49">
        <v>3</v>
      </c>
      <c r="I49">
        <v>6</v>
      </c>
      <c r="J49">
        <v>36</v>
      </c>
      <c r="K49">
        <v>10</v>
      </c>
    </row>
    <row r="50" spans="2:15" x14ac:dyDescent="0.2">
      <c r="B50" t="s">
        <v>49</v>
      </c>
      <c r="C50">
        <v>20</v>
      </c>
      <c r="D50">
        <v>38</v>
      </c>
      <c r="G50">
        <v>9</v>
      </c>
      <c r="H50">
        <v>7</v>
      </c>
      <c r="I50">
        <v>20</v>
      </c>
      <c r="J50">
        <v>11</v>
      </c>
      <c r="N50">
        <v>1</v>
      </c>
    </row>
    <row r="51" spans="2:15" x14ac:dyDescent="0.2">
      <c r="B51" t="s">
        <v>50</v>
      </c>
      <c r="C51">
        <v>136</v>
      </c>
      <c r="D51">
        <v>29</v>
      </c>
      <c r="F51">
        <v>9</v>
      </c>
      <c r="G51">
        <v>13</v>
      </c>
      <c r="H51">
        <v>2</v>
      </c>
      <c r="I51">
        <v>9</v>
      </c>
      <c r="J51">
        <v>45</v>
      </c>
      <c r="K51">
        <v>49</v>
      </c>
    </row>
    <row r="52" spans="2:15" x14ac:dyDescent="0.2">
      <c r="B52" t="s">
        <v>51</v>
      </c>
      <c r="C52">
        <v>65</v>
      </c>
      <c r="D52">
        <v>18</v>
      </c>
      <c r="F52">
        <v>3</v>
      </c>
      <c r="H52">
        <v>44</v>
      </c>
      <c r="I52">
        <v>4</v>
      </c>
      <c r="J52">
        <v>18</v>
      </c>
      <c r="K52">
        <v>19</v>
      </c>
      <c r="N52">
        <v>2</v>
      </c>
    </row>
    <row r="53" spans="2:15" x14ac:dyDescent="0.2">
      <c r="B53" t="s">
        <v>52</v>
      </c>
      <c r="C53">
        <v>10</v>
      </c>
      <c r="D53">
        <v>20</v>
      </c>
      <c r="G53">
        <v>2</v>
      </c>
      <c r="J53">
        <v>25</v>
      </c>
      <c r="K53">
        <v>44</v>
      </c>
      <c r="N53">
        <v>6</v>
      </c>
      <c r="O53">
        <v>3</v>
      </c>
    </row>
    <row r="54" spans="2:15" x14ac:dyDescent="0.2">
      <c r="B54" t="s">
        <v>53</v>
      </c>
      <c r="C54">
        <v>8</v>
      </c>
      <c r="D54">
        <v>52</v>
      </c>
      <c r="G54">
        <v>11</v>
      </c>
      <c r="I54">
        <v>5</v>
      </c>
      <c r="J54">
        <v>140</v>
      </c>
      <c r="K54">
        <v>8</v>
      </c>
      <c r="N54">
        <v>1</v>
      </c>
    </row>
    <row r="55" spans="2:15" x14ac:dyDescent="0.2">
      <c r="B55" t="s">
        <v>54</v>
      </c>
      <c r="C55">
        <v>46</v>
      </c>
      <c r="D55">
        <v>95</v>
      </c>
      <c r="G55">
        <v>4</v>
      </c>
      <c r="H55">
        <v>3</v>
      </c>
      <c r="I55">
        <v>6</v>
      </c>
      <c r="J55">
        <v>34</v>
      </c>
      <c r="K55">
        <v>8</v>
      </c>
      <c r="N55">
        <v>3</v>
      </c>
    </row>
    <row r="56" spans="2:15" x14ac:dyDescent="0.2">
      <c r="B56" t="s">
        <v>55</v>
      </c>
      <c r="C56">
        <v>14</v>
      </c>
      <c r="D56">
        <v>12</v>
      </c>
      <c r="G56">
        <v>1</v>
      </c>
      <c r="H56">
        <v>3</v>
      </c>
      <c r="I56">
        <v>5</v>
      </c>
      <c r="J56">
        <v>34</v>
      </c>
      <c r="K56">
        <v>28</v>
      </c>
      <c r="N56">
        <v>3</v>
      </c>
    </row>
    <row r="57" spans="2:15" x14ac:dyDescent="0.2">
      <c r="B57" t="s">
        <v>56</v>
      </c>
      <c r="C57">
        <v>21</v>
      </c>
      <c r="D57">
        <v>30</v>
      </c>
      <c r="G57">
        <v>4</v>
      </c>
      <c r="I57">
        <v>6</v>
      </c>
      <c r="J57">
        <v>11</v>
      </c>
      <c r="K57">
        <v>13</v>
      </c>
      <c r="L57">
        <v>1</v>
      </c>
      <c r="O57">
        <v>7</v>
      </c>
    </row>
    <row r="58" spans="2:15" x14ac:dyDescent="0.2">
      <c r="B58" t="s">
        <v>57</v>
      </c>
      <c r="C58">
        <v>32</v>
      </c>
      <c r="D58">
        <v>70</v>
      </c>
      <c r="E58">
        <v>1</v>
      </c>
      <c r="F58">
        <v>2</v>
      </c>
      <c r="G58">
        <v>7</v>
      </c>
      <c r="H58">
        <v>6</v>
      </c>
      <c r="I58">
        <v>10</v>
      </c>
      <c r="J58">
        <v>25</v>
      </c>
      <c r="K58">
        <v>44</v>
      </c>
      <c r="N58">
        <v>2</v>
      </c>
      <c r="O58">
        <v>4</v>
      </c>
    </row>
    <row r="59" spans="2:15" x14ac:dyDescent="0.2">
      <c r="B59" t="s">
        <v>58</v>
      </c>
      <c r="C59">
        <v>48</v>
      </c>
      <c r="D59">
        <v>36</v>
      </c>
      <c r="F59">
        <v>1</v>
      </c>
      <c r="G59">
        <v>3</v>
      </c>
      <c r="J59">
        <v>60</v>
      </c>
      <c r="K59">
        <v>16</v>
      </c>
      <c r="O59">
        <v>3</v>
      </c>
    </row>
    <row r="60" spans="2:15" x14ac:dyDescent="0.2">
      <c r="B60" t="s">
        <v>59</v>
      </c>
      <c r="C60">
        <v>47</v>
      </c>
      <c r="D60">
        <v>72</v>
      </c>
      <c r="G60">
        <v>10</v>
      </c>
      <c r="I60">
        <v>8</v>
      </c>
      <c r="J60">
        <v>58</v>
      </c>
      <c r="K60">
        <v>14</v>
      </c>
      <c r="L60">
        <v>2</v>
      </c>
      <c r="N60">
        <v>1</v>
      </c>
    </row>
    <row r="61" spans="2:15" x14ac:dyDescent="0.2">
      <c r="B61" t="s">
        <v>60</v>
      </c>
      <c r="C61">
        <v>63</v>
      </c>
      <c r="D61">
        <v>47</v>
      </c>
      <c r="E61">
        <v>1</v>
      </c>
      <c r="F61">
        <v>2</v>
      </c>
      <c r="G61">
        <v>12</v>
      </c>
      <c r="H61">
        <v>1</v>
      </c>
      <c r="I61">
        <v>5</v>
      </c>
      <c r="J61">
        <v>19</v>
      </c>
      <c r="K61">
        <v>36</v>
      </c>
      <c r="O61">
        <v>33</v>
      </c>
    </row>
    <row r="62" spans="2:15" x14ac:dyDescent="0.2">
      <c r="B62" t="s">
        <v>61</v>
      </c>
      <c r="C62">
        <v>113</v>
      </c>
      <c r="D62">
        <v>66</v>
      </c>
      <c r="F62">
        <v>7</v>
      </c>
      <c r="G62">
        <v>49</v>
      </c>
      <c r="H62">
        <v>20</v>
      </c>
      <c r="I62">
        <v>9</v>
      </c>
      <c r="J62">
        <v>81</v>
      </c>
      <c r="K62">
        <v>30</v>
      </c>
      <c r="N62">
        <v>13</v>
      </c>
      <c r="O62">
        <v>48</v>
      </c>
    </row>
    <row r="63" spans="2:15" x14ac:dyDescent="0.2">
      <c r="B63" t="s">
        <v>62</v>
      </c>
      <c r="C63">
        <v>14</v>
      </c>
      <c r="D63">
        <v>12</v>
      </c>
      <c r="G63">
        <v>1</v>
      </c>
      <c r="H63">
        <v>3</v>
      </c>
      <c r="I63">
        <v>6</v>
      </c>
      <c r="J63">
        <v>18</v>
      </c>
      <c r="K63">
        <v>28</v>
      </c>
      <c r="O63">
        <v>2</v>
      </c>
    </row>
    <row r="65" spans="1:17" x14ac:dyDescent="0.2">
      <c r="B65" t="s">
        <v>28</v>
      </c>
      <c r="C65">
        <f t="shared" ref="C65:Q65" si="2">SUM(C42:C63)</f>
        <v>2139</v>
      </c>
      <c r="D65">
        <f t="shared" si="2"/>
        <v>951</v>
      </c>
      <c r="E65">
        <f t="shared" si="2"/>
        <v>13</v>
      </c>
      <c r="F65">
        <f t="shared" si="2"/>
        <v>98</v>
      </c>
      <c r="G65">
        <f t="shared" si="2"/>
        <v>290</v>
      </c>
      <c r="H65">
        <f t="shared" si="2"/>
        <v>315</v>
      </c>
      <c r="I65">
        <f t="shared" si="2"/>
        <v>162</v>
      </c>
      <c r="J65">
        <f t="shared" si="2"/>
        <v>1217</v>
      </c>
      <c r="K65">
        <f t="shared" si="2"/>
        <v>519</v>
      </c>
      <c r="L65">
        <f t="shared" si="2"/>
        <v>16</v>
      </c>
      <c r="M65">
        <f t="shared" si="2"/>
        <v>0</v>
      </c>
      <c r="N65">
        <f t="shared" si="2"/>
        <v>280</v>
      </c>
      <c r="O65">
        <f t="shared" si="2"/>
        <v>147</v>
      </c>
      <c r="P65">
        <f t="shared" si="2"/>
        <v>1</v>
      </c>
      <c r="Q65">
        <f t="shared" si="2"/>
        <v>3</v>
      </c>
    </row>
    <row r="66" spans="1:17" x14ac:dyDescent="0.2">
      <c r="B66" t="s">
        <v>63</v>
      </c>
      <c r="C66">
        <f t="shared" ref="C66:Q66" si="3">C65-C63</f>
        <v>2125</v>
      </c>
      <c r="D66">
        <f t="shared" si="3"/>
        <v>939</v>
      </c>
      <c r="E66">
        <f t="shared" si="3"/>
        <v>13</v>
      </c>
      <c r="F66">
        <f t="shared" si="3"/>
        <v>98</v>
      </c>
      <c r="G66">
        <f t="shared" si="3"/>
        <v>289</v>
      </c>
      <c r="H66">
        <f t="shared" si="3"/>
        <v>312</v>
      </c>
      <c r="I66">
        <f t="shared" si="3"/>
        <v>156</v>
      </c>
      <c r="J66">
        <f t="shared" si="3"/>
        <v>1199</v>
      </c>
      <c r="K66">
        <f t="shared" si="3"/>
        <v>491</v>
      </c>
      <c r="L66">
        <f t="shared" si="3"/>
        <v>16</v>
      </c>
      <c r="M66">
        <f t="shared" si="3"/>
        <v>0</v>
      </c>
      <c r="N66">
        <f t="shared" si="3"/>
        <v>280</v>
      </c>
      <c r="O66">
        <f t="shared" si="3"/>
        <v>145</v>
      </c>
      <c r="P66">
        <f t="shared" si="3"/>
        <v>1</v>
      </c>
      <c r="Q66">
        <f t="shared" si="3"/>
        <v>3</v>
      </c>
    </row>
    <row r="68" spans="1:17" x14ac:dyDescent="0.2">
      <c r="A68" t="s">
        <v>64</v>
      </c>
      <c r="B68" t="s">
        <v>65</v>
      </c>
      <c r="C68">
        <v>1773</v>
      </c>
      <c r="D68">
        <v>566</v>
      </c>
      <c r="E68">
        <v>23</v>
      </c>
      <c r="F68">
        <v>287</v>
      </c>
      <c r="G68">
        <v>265</v>
      </c>
      <c r="H68">
        <v>296</v>
      </c>
      <c r="I68">
        <v>109</v>
      </c>
      <c r="J68">
        <v>778</v>
      </c>
      <c r="K68">
        <v>608</v>
      </c>
      <c r="L68">
        <v>9</v>
      </c>
      <c r="N68">
        <v>85</v>
      </c>
      <c r="O68">
        <v>57</v>
      </c>
    </row>
    <row r="69" spans="1:17" x14ac:dyDescent="0.2">
      <c r="B69" t="s">
        <v>64</v>
      </c>
      <c r="C69">
        <v>308</v>
      </c>
      <c r="D69">
        <v>100</v>
      </c>
      <c r="E69">
        <v>18</v>
      </c>
      <c r="F69">
        <v>49</v>
      </c>
      <c r="G69">
        <v>102</v>
      </c>
      <c r="H69">
        <v>29</v>
      </c>
      <c r="I69">
        <v>56</v>
      </c>
      <c r="J69">
        <v>173</v>
      </c>
      <c r="K69">
        <v>32</v>
      </c>
      <c r="L69">
        <v>5</v>
      </c>
      <c r="N69">
        <v>45</v>
      </c>
      <c r="O69">
        <v>20</v>
      </c>
      <c r="Q69">
        <v>2</v>
      </c>
    </row>
    <row r="70" spans="1:17" x14ac:dyDescent="0.2">
      <c r="B70" t="s">
        <v>66</v>
      </c>
      <c r="C70">
        <v>76</v>
      </c>
      <c r="D70">
        <v>56</v>
      </c>
      <c r="E70">
        <v>5</v>
      </c>
      <c r="F70">
        <v>27</v>
      </c>
      <c r="G70">
        <v>15</v>
      </c>
      <c r="I70">
        <v>12</v>
      </c>
      <c r="J70">
        <v>129</v>
      </c>
      <c r="K70">
        <v>9</v>
      </c>
      <c r="L70">
        <v>2</v>
      </c>
      <c r="N70">
        <v>7</v>
      </c>
      <c r="O70">
        <v>1</v>
      </c>
    </row>
    <row r="71" spans="1:17" x14ac:dyDescent="0.2">
      <c r="B71" t="s">
        <v>67</v>
      </c>
      <c r="C71">
        <v>20</v>
      </c>
      <c r="D71">
        <v>21</v>
      </c>
      <c r="F71">
        <v>1</v>
      </c>
      <c r="H71">
        <v>11</v>
      </c>
      <c r="I71">
        <v>7</v>
      </c>
      <c r="J71">
        <v>82</v>
      </c>
      <c r="K71">
        <v>73</v>
      </c>
      <c r="N71">
        <v>4</v>
      </c>
      <c r="O71">
        <v>2</v>
      </c>
    </row>
    <row r="72" spans="1:17" x14ac:dyDescent="0.2">
      <c r="B72" t="s">
        <v>68</v>
      </c>
      <c r="C72">
        <v>35</v>
      </c>
      <c r="D72">
        <v>28</v>
      </c>
      <c r="F72">
        <v>2</v>
      </c>
      <c r="G72">
        <v>7</v>
      </c>
      <c r="H72">
        <v>24</v>
      </c>
      <c r="I72">
        <v>6</v>
      </c>
      <c r="J72">
        <v>10</v>
      </c>
      <c r="K72">
        <v>32</v>
      </c>
      <c r="N72">
        <v>2</v>
      </c>
      <c r="O72">
        <v>2</v>
      </c>
    </row>
    <row r="73" spans="1:17" x14ac:dyDescent="0.2">
      <c r="B73" t="s">
        <v>69</v>
      </c>
      <c r="C73">
        <v>6</v>
      </c>
      <c r="D73">
        <v>23</v>
      </c>
      <c r="G73">
        <v>7</v>
      </c>
      <c r="J73">
        <v>21</v>
      </c>
      <c r="K73">
        <v>12</v>
      </c>
      <c r="N73">
        <v>3</v>
      </c>
    </row>
    <row r="74" spans="1:17" x14ac:dyDescent="0.2">
      <c r="B74" t="s">
        <v>70</v>
      </c>
      <c r="C74">
        <v>30</v>
      </c>
      <c r="D74">
        <v>47</v>
      </c>
      <c r="F74">
        <v>2</v>
      </c>
      <c r="G74">
        <v>8</v>
      </c>
      <c r="H74">
        <v>4</v>
      </c>
      <c r="I74">
        <v>2</v>
      </c>
      <c r="J74">
        <v>19</v>
      </c>
      <c r="K74">
        <v>110</v>
      </c>
      <c r="O74">
        <v>2</v>
      </c>
    </row>
    <row r="75" spans="1:17" x14ac:dyDescent="0.2">
      <c r="B75" t="s">
        <v>71</v>
      </c>
      <c r="C75">
        <v>232</v>
      </c>
      <c r="D75">
        <v>30</v>
      </c>
      <c r="F75">
        <v>68</v>
      </c>
      <c r="G75">
        <v>25</v>
      </c>
      <c r="H75">
        <v>41</v>
      </c>
      <c r="J75">
        <v>97</v>
      </c>
      <c r="K75">
        <v>40</v>
      </c>
      <c r="N75">
        <v>1</v>
      </c>
      <c r="O75">
        <v>4</v>
      </c>
      <c r="Q75">
        <v>1</v>
      </c>
    </row>
    <row r="76" spans="1:17" x14ac:dyDescent="0.2">
      <c r="B76" t="s">
        <v>72</v>
      </c>
      <c r="C76">
        <v>514</v>
      </c>
      <c r="D76">
        <v>100</v>
      </c>
      <c r="F76">
        <v>90</v>
      </c>
      <c r="G76">
        <v>49</v>
      </c>
      <c r="H76">
        <v>55</v>
      </c>
      <c r="I76">
        <v>4</v>
      </c>
      <c r="J76">
        <v>102</v>
      </c>
      <c r="K76">
        <v>31</v>
      </c>
      <c r="N76">
        <v>17</v>
      </c>
      <c r="O76">
        <v>9</v>
      </c>
      <c r="Q76">
        <v>2</v>
      </c>
    </row>
    <row r="77" spans="1:17" x14ac:dyDescent="0.2">
      <c r="B77" t="s">
        <v>73</v>
      </c>
      <c r="C77">
        <v>164</v>
      </c>
      <c r="D77">
        <v>86</v>
      </c>
      <c r="F77">
        <v>8</v>
      </c>
      <c r="G77">
        <v>21</v>
      </c>
      <c r="H77">
        <v>6</v>
      </c>
      <c r="I77">
        <v>32</v>
      </c>
      <c r="J77">
        <v>75</v>
      </c>
      <c r="K77">
        <v>150</v>
      </c>
      <c r="L77">
        <v>2</v>
      </c>
      <c r="N77">
        <v>4</v>
      </c>
      <c r="O77">
        <v>12</v>
      </c>
    </row>
    <row r="78" spans="1:17" x14ac:dyDescent="0.2">
      <c r="B78" t="s">
        <v>74</v>
      </c>
      <c r="C78">
        <v>365</v>
      </c>
      <c r="D78">
        <v>45</v>
      </c>
      <c r="F78">
        <v>40</v>
      </c>
      <c r="G78">
        <v>29</v>
      </c>
      <c r="H78">
        <v>37</v>
      </c>
      <c r="I78">
        <v>7</v>
      </c>
      <c r="J78">
        <v>50</v>
      </c>
      <c r="K78">
        <v>20</v>
      </c>
      <c r="O78">
        <v>3</v>
      </c>
    </row>
    <row r="80" spans="1:17" x14ac:dyDescent="0.2">
      <c r="B80" t="s">
        <v>28</v>
      </c>
      <c r="C80">
        <f t="shared" ref="C80:L80" si="4">SUM(C69:C78)</f>
        <v>1750</v>
      </c>
      <c r="D80">
        <f t="shared" si="4"/>
        <v>536</v>
      </c>
      <c r="E80">
        <f t="shared" si="4"/>
        <v>23</v>
      </c>
      <c r="F80">
        <f t="shared" si="4"/>
        <v>287</v>
      </c>
      <c r="G80">
        <f t="shared" si="4"/>
        <v>263</v>
      </c>
      <c r="H80">
        <f t="shared" si="4"/>
        <v>207</v>
      </c>
      <c r="I80">
        <f t="shared" si="4"/>
        <v>126</v>
      </c>
      <c r="J80">
        <f t="shared" si="4"/>
        <v>758</v>
      </c>
      <c r="K80">
        <f t="shared" si="4"/>
        <v>509</v>
      </c>
      <c r="L80">
        <f t="shared" si="4"/>
        <v>9</v>
      </c>
      <c r="N80">
        <f>SUM(N69:N78)</f>
        <v>83</v>
      </c>
      <c r="O80">
        <f>SUM(O69:O78)</f>
        <v>55</v>
      </c>
      <c r="Q80">
        <f>SUM(Q69:Q78)</f>
        <v>5</v>
      </c>
    </row>
    <row r="82" spans="1:17" x14ac:dyDescent="0.2">
      <c r="A82" t="s">
        <v>76</v>
      </c>
      <c r="B82" t="s">
        <v>75</v>
      </c>
      <c r="C82">
        <v>1374</v>
      </c>
      <c r="D82">
        <v>442</v>
      </c>
      <c r="E82">
        <v>4</v>
      </c>
      <c r="F82">
        <v>153</v>
      </c>
      <c r="G82">
        <v>120</v>
      </c>
      <c r="H82">
        <v>189</v>
      </c>
      <c r="I82">
        <v>48</v>
      </c>
      <c r="J82">
        <v>941</v>
      </c>
      <c r="K82">
        <v>684</v>
      </c>
      <c r="L82">
        <v>18</v>
      </c>
      <c r="N82">
        <v>675</v>
      </c>
      <c r="O82">
        <v>31</v>
      </c>
      <c r="Q82">
        <v>6</v>
      </c>
    </row>
    <row r="83" spans="1:17" x14ac:dyDescent="0.2">
      <c r="B83" t="s">
        <v>77</v>
      </c>
      <c r="C83">
        <v>255</v>
      </c>
      <c r="D83">
        <v>21</v>
      </c>
      <c r="F83">
        <v>57</v>
      </c>
      <c r="G83">
        <v>18</v>
      </c>
      <c r="H83">
        <v>8</v>
      </c>
      <c r="I83">
        <v>4</v>
      </c>
      <c r="J83">
        <v>58</v>
      </c>
      <c r="K83">
        <v>6</v>
      </c>
      <c r="N83">
        <v>6</v>
      </c>
      <c r="O83">
        <v>3</v>
      </c>
    </row>
    <row r="84" spans="1:17" x14ac:dyDescent="0.2">
      <c r="B84" t="s">
        <v>78</v>
      </c>
      <c r="C84">
        <v>227</v>
      </c>
      <c r="D84">
        <v>35</v>
      </c>
      <c r="F84">
        <v>26</v>
      </c>
      <c r="G84">
        <v>7</v>
      </c>
      <c r="H84">
        <v>41</v>
      </c>
      <c r="J84">
        <v>86</v>
      </c>
      <c r="K84">
        <v>108</v>
      </c>
      <c r="L84">
        <v>2</v>
      </c>
      <c r="N84">
        <v>36</v>
      </c>
    </row>
    <row r="85" spans="1:17" x14ac:dyDescent="0.2">
      <c r="B85" t="s">
        <v>79</v>
      </c>
      <c r="C85">
        <v>423</v>
      </c>
      <c r="D85">
        <v>55</v>
      </c>
      <c r="F85">
        <v>33</v>
      </c>
      <c r="G85">
        <v>16</v>
      </c>
      <c r="H85">
        <v>15</v>
      </c>
      <c r="I85">
        <v>9</v>
      </c>
      <c r="J85">
        <v>250</v>
      </c>
      <c r="K85">
        <v>17</v>
      </c>
      <c r="L85">
        <v>3</v>
      </c>
      <c r="N85">
        <v>162</v>
      </c>
      <c r="O85">
        <v>1</v>
      </c>
    </row>
    <row r="86" spans="1:17" x14ac:dyDescent="0.2">
      <c r="B86" t="s">
        <v>76</v>
      </c>
      <c r="C86">
        <v>178</v>
      </c>
      <c r="D86">
        <v>69</v>
      </c>
      <c r="F86">
        <v>5</v>
      </c>
      <c r="G86">
        <v>15</v>
      </c>
      <c r="H86">
        <v>33</v>
      </c>
      <c r="I86">
        <v>3</v>
      </c>
      <c r="J86">
        <v>145</v>
      </c>
      <c r="K86">
        <v>45</v>
      </c>
      <c r="L86">
        <v>2</v>
      </c>
      <c r="N86">
        <v>204</v>
      </c>
      <c r="O86">
        <v>1</v>
      </c>
    </row>
    <row r="87" spans="1:17" x14ac:dyDescent="0.2">
      <c r="B87" t="s">
        <v>80</v>
      </c>
      <c r="C87">
        <v>41</v>
      </c>
      <c r="D87">
        <v>150</v>
      </c>
      <c r="F87">
        <v>3</v>
      </c>
      <c r="G87">
        <v>27</v>
      </c>
      <c r="H87">
        <v>16</v>
      </c>
      <c r="I87">
        <v>10</v>
      </c>
      <c r="J87">
        <v>83</v>
      </c>
      <c r="K87">
        <v>137</v>
      </c>
      <c r="L87">
        <v>4</v>
      </c>
      <c r="N87">
        <v>118</v>
      </c>
      <c r="O87">
        <v>6</v>
      </c>
    </row>
    <row r="88" spans="1:17" x14ac:dyDescent="0.2">
      <c r="B88" t="s">
        <v>81</v>
      </c>
      <c r="C88">
        <v>14</v>
      </c>
      <c r="D88">
        <v>37</v>
      </c>
      <c r="F88">
        <v>2</v>
      </c>
      <c r="G88">
        <v>10</v>
      </c>
      <c r="H88">
        <v>5</v>
      </c>
      <c r="I88">
        <v>6</v>
      </c>
      <c r="J88">
        <v>62</v>
      </c>
      <c r="K88">
        <v>128</v>
      </c>
      <c r="L88">
        <v>2</v>
      </c>
      <c r="N88">
        <v>15</v>
      </c>
      <c r="O88">
        <v>3</v>
      </c>
    </row>
    <row r="89" spans="1:17" x14ac:dyDescent="0.2">
      <c r="B89" t="s">
        <v>82</v>
      </c>
      <c r="C89">
        <v>26</v>
      </c>
      <c r="D89">
        <v>33</v>
      </c>
      <c r="F89">
        <v>2</v>
      </c>
      <c r="G89">
        <v>7</v>
      </c>
      <c r="I89">
        <v>2</v>
      </c>
      <c r="J89">
        <v>18</v>
      </c>
      <c r="K89">
        <v>38</v>
      </c>
      <c r="L89">
        <v>2</v>
      </c>
      <c r="N89">
        <v>66</v>
      </c>
      <c r="O89">
        <v>12</v>
      </c>
    </row>
    <row r="90" spans="1:17" x14ac:dyDescent="0.2">
      <c r="B90" t="s">
        <v>83</v>
      </c>
      <c r="C90">
        <v>110</v>
      </c>
      <c r="D90">
        <v>38</v>
      </c>
      <c r="E90">
        <v>4</v>
      </c>
      <c r="F90">
        <v>12</v>
      </c>
      <c r="G90">
        <v>8</v>
      </c>
      <c r="I90">
        <v>4</v>
      </c>
      <c r="J90">
        <v>89</v>
      </c>
      <c r="K90">
        <v>54</v>
      </c>
      <c r="N90">
        <v>44</v>
      </c>
      <c r="O90">
        <v>2</v>
      </c>
    </row>
    <row r="91" spans="1:17" x14ac:dyDescent="0.2">
      <c r="B91" t="s">
        <v>84</v>
      </c>
      <c r="C91">
        <v>75</v>
      </c>
      <c r="D91">
        <v>28</v>
      </c>
      <c r="F91">
        <v>10</v>
      </c>
      <c r="G91">
        <v>4</v>
      </c>
      <c r="H91">
        <v>58</v>
      </c>
      <c r="I91">
        <v>10</v>
      </c>
      <c r="J91">
        <v>61</v>
      </c>
      <c r="K91">
        <v>133</v>
      </c>
      <c r="L91">
        <v>1</v>
      </c>
      <c r="N91">
        <v>26</v>
      </c>
      <c r="O91">
        <v>3</v>
      </c>
    </row>
    <row r="92" spans="1:17" x14ac:dyDescent="0.2">
      <c r="B92" t="s">
        <v>85</v>
      </c>
      <c r="C92">
        <v>25</v>
      </c>
      <c r="D92">
        <v>16</v>
      </c>
      <c r="F92">
        <v>3</v>
      </c>
      <c r="G92">
        <v>8</v>
      </c>
      <c r="H92">
        <v>5</v>
      </c>
      <c r="I92">
        <v>89</v>
      </c>
      <c r="J92">
        <v>18</v>
      </c>
      <c r="N92">
        <v>18</v>
      </c>
      <c r="O92">
        <v>2</v>
      </c>
    </row>
    <row r="94" spans="1:17" x14ac:dyDescent="0.2">
      <c r="B94" t="s">
        <v>28</v>
      </c>
      <c r="C94">
        <f t="shared" ref="C94:L94" si="5">SUM(C83:C92)</f>
        <v>1374</v>
      </c>
      <c r="D94">
        <f t="shared" si="5"/>
        <v>482</v>
      </c>
      <c r="E94">
        <f t="shared" si="5"/>
        <v>4</v>
      </c>
      <c r="F94">
        <f t="shared" si="5"/>
        <v>153</v>
      </c>
      <c r="G94">
        <f t="shared" si="5"/>
        <v>120</v>
      </c>
      <c r="H94">
        <f t="shared" si="5"/>
        <v>181</v>
      </c>
      <c r="I94">
        <f t="shared" si="5"/>
        <v>137</v>
      </c>
      <c r="J94">
        <f t="shared" si="5"/>
        <v>870</v>
      </c>
      <c r="K94">
        <f t="shared" si="5"/>
        <v>666</v>
      </c>
      <c r="L94">
        <f t="shared" si="5"/>
        <v>16</v>
      </c>
      <c r="N94">
        <f>SUM(N83:N92)</f>
        <v>695</v>
      </c>
      <c r="O94">
        <f>SUM(O83:O92)</f>
        <v>33</v>
      </c>
    </row>
    <row r="96" spans="1:17" x14ac:dyDescent="0.2">
      <c r="A96" t="s">
        <v>86</v>
      </c>
      <c r="B96" t="s">
        <v>87</v>
      </c>
      <c r="C96">
        <v>3144</v>
      </c>
      <c r="D96">
        <v>472</v>
      </c>
      <c r="E96">
        <v>30</v>
      </c>
      <c r="F96">
        <v>466</v>
      </c>
      <c r="G96">
        <v>170</v>
      </c>
      <c r="H96">
        <v>386</v>
      </c>
      <c r="I96">
        <v>148</v>
      </c>
      <c r="J96">
        <v>1671</v>
      </c>
      <c r="K96">
        <v>226</v>
      </c>
      <c r="L96">
        <v>66</v>
      </c>
      <c r="N96">
        <v>854</v>
      </c>
      <c r="O96">
        <v>154</v>
      </c>
    </row>
    <row r="97" spans="1:17" x14ac:dyDescent="0.2">
      <c r="B97" t="s">
        <v>88</v>
      </c>
      <c r="C97">
        <v>622</v>
      </c>
      <c r="D97">
        <v>43</v>
      </c>
      <c r="E97">
        <v>16</v>
      </c>
      <c r="F97">
        <v>151</v>
      </c>
      <c r="G97">
        <v>16</v>
      </c>
      <c r="H97">
        <v>46</v>
      </c>
      <c r="I97">
        <v>25</v>
      </c>
      <c r="J97">
        <v>309</v>
      </c>
      <c r="K97">
        <v>13</v>
      </c>
      <c r="L97">
        <v>11</v>
      </c>
      <c r="N97">
        <v>102</v>
      </c>
      <c r="O97">
        <v>16</v>
      </c>
    </row>
    <row r="98" spans="1:17" x14ac:dyDescent="0.2">
      <c r="B98" t="s">
        <v>89</v>
      </c>
      <c r="C98">
        <v>345</v>
      </c>
      <c r="D98">
        <v>27</v>
      </c>
      <c r="E98">
        <v>1</v>
      </c>
      <c r="F98">
        <v>101</v>
      </c>
      <c r="G98">
        <v>15</v>
      </c>
      <c r="H98">
        <v>12</v>
      </c>
      <c r="I98">
        <v>5</v>
      </c>
      <c r="J98">
        <v>118</v>
      </c>
      <c r="K98">
        <v>41</v>
      </c>
      <c r="L98">
        <v>4</v>
      </c>
      <c r="N98">
        <v>133</v>
      </c>
      <c r="O98">
        <v>12</v>
      </c>
    </row>
    <row r="99" spans="1:17" x14ac:dyDescent="0.2">
      <c r="B99" t="s">
        <v>90</v>
      </c>
      <c r="C99">
        <v>412</v>
      </c>
      <c r="D99">
        <v>28</v>
      </c>
      <c r="E99">
        <v>1</v>
      </c>
      <c r="F99">
        <v>28</v>
      </c>
      <c r="G99">
        <v>24</v>
      </c>
      <c r="H99">
        <v>13</v>
      </c>
      <c r="I99">
        <v>12</v>
      </c>
      <c r="J99">
        <v>94</v>
      </c>
      <c r="K99">
        <v>26</v>
      </c>
      <c r="L99">
        <v>8</v>
      </c>
      <c r="N99">
        <v>37</v>
      </c>
      <c r="O99">
        <v>7</v>
      </c>
    </row>
    <row r="100" spans="1:17" x14ac:dyDescent="0.2">
      <c r="B100" t="s">
        <v>91</v>
      </c>
      <c r="C100">
        <v>579</v>
      </c>
      <c r="D100">
        <v>58</v>
      </c>
      <c r="E100">
        <v>10</v>
      </c>
      <c r="F100">
        <v>45</v>
      </c>
      <c r="G100">
        <v>36</v>
      </c>
      <c r="H100">
        <v>52</v>
      </c>
      <c r="I100">
        <v>38</v>
      </c>
      <c r="J100">
        <v>226</v>
      </c>
      <c r="K100">
        <v>14</v>
      </c>
      <c r="L100">
        <v>20</v>
      </c>
      <c r="N100">
        <v>104</v>
      </c>
      <c r="O100">
        <v>15</v>
      </c>
      <c r="Q100">
        <v>4</v>
      </c>
    </row>
    <row r="101" spans="1:17" x14ac:dyDescent="0.2">
      <c r="B101" t="s">
        <v>92</v>
      </c>
      <c r="C101">
        <v>84</v>
      </c>
      <c r="D101">
        <v>33</v>
      </c>
      <c r="E101">
        <v>1</v>
      </c>
      <c r="F101">
        <v>10</v>
      </c>
      <c r="G101">
        <v>16</v>
      </c>
      <c r="H101">
        <v>16</v>
      </c>
      <c r="I101">
        <v>4</v>
      </c>
      <c r="J101">
        <v>42</v>
      </c>
      <c r="K101">
        <v>4</v>
      </c>
      <c r="L101">
        <v>4</v>
      </c>
      <c r="N101">
        <v>13</v>
      </c>
      <c r="O101">
        <v>13</v>
      </c>
    </row>
    <row r="102" spans="1:17" x14ac:dyDescent="0.2">
      <c r="B102" t="s">
        <v>93</v>
      </c>
      <c r="C102">
        <v>75</v>
      </c>
      <c r="D102">
        <v>37</v>
      </c>
      <c r="F102">
        <v>8</v>
      </c>
      <c r="G102">
        <v>8</v>
      </c>
      <c r="H102">
        <v>45</v>
      </c>
      <c r="I102">
        <v>1</v>
      </c>
      <c r="J102">
        <v>260</v>
      </c>
      <c r="K102">
        <v>17</v>
      </c>
      <c r="L102">
        <v>3</v>
      </c>
      <c r="N102">
        <v>97</v>
      </c>
      <c r="O102">
        <v>17</v>
      </c>
    </row>
    <row r="103" spans="1:17" x14ac:dyDescent="0.2">
      <c r="B103" t="s">
        <v>94</v>
      </c>
      <c r="C103">
        <v>164</v>
      </c>
      <c r="D103">
        <v>63</v>
      </c>
      <c r="F103">
        <v>18</v>
      </c>
      <c r="G103">
        <v>8</v>
      </c>
      <c r="H103">
        <v>150</v>
      </c>
      <c r="I103">
        <v>10</v>
      </c>
      <c r="J103">
        <v>203</v>
      </c>
      <c r="K103">
        <v>42</v>
      </c>
      <c r="L103">
        <v>4</v>
      </c>
      <c r="N103">
        <v>164</v>
      </c>
      <c r="O103">
        <v>34</v>
      </c>
    </row>
    <row r="104" spans="1:17" x14ac:dyDescent="0.2">
      <c r="B104" t="s">
        <v>95</v>
      </c>
      <c r="C104">
        <v>249</v>
      </c>
      <c r="D104">
        <v>76</v>
      </c>
      <c r="E104">
        <v>1</v>
      </c>
      <c r="F104">
        <v>32</v>
      </c>
      <c r="G104">
        <v>11</v>
      </c>
      <c r="H104">
        <v>1</v>
      </c>
      <c r="I104">
        <v>13</v>
      </c>
      <c r="J104">
        <v>216</v>
      </c>
      <c r="K104">
        <v>56</v>
      </c>
      <c r="L104">
        <v>5</v>
      </c>
      <c r="N104">
        <v>89</v>
      </c>
      <c r="O104">
        <v>19</v>
      </c>
      <c r="Q104">
        <v>4</v>
      </c>
    </row>
    <row r="105" spans="1:17" x14ac:dyDescent="0.2">
      <c r="B105" t="s">
        <v>96</v>
      </c>
      <c r="C105">
        <v>614</v>
      </c>
      <c r="D105">
        <v>107</v>
      </c>
      <c r="F105">
        <v>73</v>
      </c>
      <c r="G105">
        <v>36</v>
      </c>
      <c r="H105">
        <v>51</v>
      </c>
      <c r="I105">
        <v>28</v>
      </c>
      <c r="J105">
        <v>200</v>
      </c>
      <c r="K105">
        <v>13</v>
      </c>
      <c r="L105">
        <v>7</v>
      </c>
      <c r="N105">
        <v>114</v>
      </c>
      <c r="O105">
        <v>21</v>
      </c>
      <c r="Q105">
        <v>2</v>
      </c>
    </row>
    <row r="107" spans="1:17" x14ac:dyDescent="0.2">
      <c r="B107" t="s">
        <v>28</v>
      </c>
      <c r="C107">
        <f t="shared" ref="C107:O107" si="6">SUM(C97:C105)</f>
        <v>3144</v>
      </c>
      <c r="D107">
        <f t="shared" si="6"/>
        <v>472</v>
      </c>
      <c r="E107">
        <f t="shared" si="6"/>
        <v>30</v>
      </c>
      <c r="F107">
        <f t="shared" si="6"/>
        <v>466</v>
      </c>
      <c r="G107">
        <f t="shared" si="6"/>
        <v>170</v>
      </c>
      <c r="H107">
        <f t="shared" si="6"/>
        <v>386</v>
      </c>
      <c r="I107">
        <f t="shared" si="6"/>
        <v>136</v>
      </c>
      <c r="J107">
        <f t="shared" si="6"/>
        <v>1668</v>
      </c>
      <c r="K107">
        <f t="shared" si="6"/>
        <v>226</v>
      </c>
      <c r="L107">
        <f t="shared" si="6"/>
        <v>66</v>
      </c>
      <c r="M107">
        <f t="shared" si="6"/>
        <v>0</v>
      </c>
      <c r="N107">
        <f t="shared" si="6"/>
        <v>853</v>
      </c>
      <c r="O107">
        <f t="shared" si="6"/>
        <v>154</v>
      </c>
      <c r="Q107">
        <f>SUM(Q97:Q105)</f>
        <v>10</v>
      </c>
    </row>
    <row r="109" spans="1:17" x14ac:dyDescent="0.2">
      <c r="A109" t="s">
        <v>97</v>
      </c>
      <c r="B109" t="s">
        <v>98</v>
      </c>
      <c r="C109">
        <v>147</v>
      </c>
      <c r="D109">
        <v>197</v>
      </c>
      <c r="F109">
        <v>2</v>
      </c>
      <c r="G109">
        <v>38</v>
      </c>
      <c r="H109">
        <v>10</v>
      </c>
      <c r="I109">
        <v>9</v>
      </c>
      <c r="J109">
        <v>171</v>
      </c>
      <c r="K109">
        <v>27</v>
      </c>
      <c r="L109">
        <v>2</v>
      </c>
      <c r="N109">
        <v>3</v>
      </c>
    </row>
    <row r="110" spans="1:17" x14ac:dyDescent="0.2">
      <c r="B110" t="s">
        <v>99</v>
      </c>
      <c r="C110">
        <v>66</v>
      </c>
      <c r="D110">
        <v>66</v>
      </c>
      <c r="F110">
        <v>2</v>
      </c>
      <c r="G110">
        <v>13</v>
      </c>
      <c r="H110">
        <v>1</v>
      </c>
      <c r="I110">
        <v>3</v>
      </c>
      <c r="J110">
        <v>41</v>
      </c>
      <c r="K110">
        <v>8</v>
      </c>
      <c r="L110">
        <v>1</v>
      </c>
      <c r="N110">
        <v>2</v>
      </c>
    </row>
    <row r="111" spans="1:17" x14ac:dyDescent="0.2">
      <c r="B111" t="s">
        <v>100</v>
      </c>
      <c r="C111">
        <v>78</v>
      </c>
      <c r="D111">
        <v>114</v>
      </c>
      <c r="G111">
        <v>20</v>
      </c>
      <c r="H111">
        <v>9</v>
      </c>
      <c r="I111">
        <v>4</v>
      </c>
      <c r="J111">
        <v>82</v>
      </c>
      <c r="K111">
        <v>4</v>
      </c>
      <c r="N111">
        <v>1</v>
      </c>
    </row>
    <row r="112" spans="1:17" x14ac:dyDescent="0.2">
      <c r="B112" t="s">
        <v>101</v>
      </c>
      <c r="C112">
        <v>3</v>
      </c>
      <c r="D112">
        <v>7</v>
      </c>
      <c r="J112">
        <v>29</v>
      </c>
      <c r="K112">
        <v>4</v>
      </c>
      <c r="N112">
        <v>1</v>
      </c>
    </row>
    <row r="113" spans="1:15" x14ac:dyDescent="0.2">
      <c r="B113" t="s">
        <v>102</v>
      </c>
      <c r="D113">
        <v>10</v>
      </c>
      <c r="G113">
        <v>5</v>
      </c>
      <c r="I113">
        <v>2</v>
      </c>
      <c r="J113">
        <v>19</v>
      </c>
      <c r="K113">
        <v>11</v>
      </c>
      <c r="L113">
        <v>1</v>
      </c>
      <c r="N113">
        <v>1</v>
      </c>
    </row>
    <row r="114" spans="1:15" x14ac:dyDescent="0.2">
      <c r="B114" t="s">
        <v>28</v>
      </c>
      <c r="C114">
        <f>SUM(C110:C113)</f>
        <v>147</v>
      </c>
      <c r="D114">
        <f>SUM(D110:D113)</f>
        <v>197</v>
      </c>
      <c r="F114">
        <f t="shared" ref="F114:L114" si="7">SUM(F110:F113)</f>
        <v>2</v>
      </c>
      <c r="G114">
        <f t="shared" si="7"/>
        <v>38</v>
      </c>
      <c r="H114">
        <f t="shared" si="7"/>
        <v>10</v>
      </c>
      <c r="I114">
        <f t="shared" si="7"/>
        <v>9</v>
      </c>
      <c r="J114">
        <f t="shared" si="7"/>
        <v>171</v>
      </c>
      <c r="K114">
        <f t="shared" si="7"/>
        <v>27</v>
      </c>
      <c r="L114">
        <f t="shared" si="7"/>
        <v>2</v>
      </c>
      <c r="N114">
        <f>SUM(N110:N113)</f>
        <v>5</v>
      </c>
    </row>
    <row r="116" spans="1:15" x14ac:dyDescent="0.2">
      <c r="A116" t="s">
        <v>103</v>
      </c>
      <c r="B116" t="s">
        <v>103</v>
      </c>
      <c r="C116">
        <v>1292</v>
      </c>
      <c r="D116">
        <v>936</v>
      </c>
      <c r="E116">
        <v>309</v>
      </c>
      <c r="F116">
        <v>202</v>
      </c>
      <c r="G116">
        <v>726</v>
      </c>
      <c r="H116">
        <v>559</v>
      </c>
      <c r="I116">
        <v>547</v>
      </c>
      <c r="J116">
        <v>1839</v>
      </c>
      <c r="K116">
        <v>59</v>
      </c>
      <c r="L116">
        <v>81</v>
      </c>
      <c r="N116">
        <v>361</v>
      </c>
      <c r="O116">
        <v>255</v>
      </c>
    </row>
    <row r="119" spans="1:15" x14ac:dyDescent="0.2">
      <c r="A119" t="s">
        <v>208</v>
      </c>
    </row>
  </sheetData>
  <pageMargins left="0.7" right="0.7" top="0.78740157499999996" bottom="0.78740157499999996" header="0.3" footer="0.3"/>
  <pageSetup paperSize="9" scale="60" fitToHeight="3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6"/>
  <sheetViews>
    <sheetView topLeftCell="A59" workbookViewId="0">
      <selection activeCell="R107" sqref="R107:U107"/>
    </sheetView>
  </sheetViews>
  <sheetFormatPr baseColWidth="10" defaultRowHeight="16" x14ac:dyDescent="0.2"/>
  <sheetData>
    <row r="1" spans="1:7" x14ac:dyDescent="0.2">
      <c r="C1" t="s">
        <v>200</v>
      </c>
      <c r="D1" t="s">
        <v>196</v>
      </c>
      <c r="E1" t="s">
        <v>197</v>
      </c>
      <c r="F1" t="s">
        <v>198</v>
      </c>
      <c r="G1" t="s">
        <v>199</v>
      </c>
    </row>
    <row r="2" spans="1:7" x14ac:dyDescent="0.2">
      <c r="B2" t="s">
        <v>195</v>
      </c>
      <c r="C2">
        <v>2557876</v>
      </c>
      <c r="D2">
        <v>18661536</v>
      </c>
      <c r="E2">
        <v>11338571</v>
      </c>
      <c r="F2">
        <v>4982079</v>
      </c>
      <c r="G2">
        <v>111470</v>
      </c>
    </row>
    <row r="4" spans="1:7" x14ac:dyDescent="0.2">
      <c r="A4" t="s">
        <v>104</v>
      </c>
      <c r="B4" t="s">
        <v>132</v>
      </c>
      <c r="C4">
        <v>4288</v>
      </c>
      <c r="D4">
        <v>27040</v>
      </c>
      <c r="E4">
        <v>18624</v>
      </c>
      <c r="F4">
        <v>3507</v>
      </c>
      <c r="G4">
        <v>91</v>
      </c>
    </row>
    <row r="6" spans="1:7" x14ac:dyDescent="0.2">
      <c r="B6" t="s">
        <v>117</v>
      </c>
      <c r="C6">
        <v>1294</v>
      </c>
      <c r="D6">
        <v>9302</v>
      </c>
      <c r="E6">
        <v>5449</v>
      </c>
      <c r="F6">
        <v>1336</v>
      </c>
      <c r="G6">
        <v>47</v>
      </c>
    </row>
    <row r="8" spans="1:7" x14ac:dyDescent="0.2">
      <c r="A8" t="s">
        <v>10</v>
      </c>
      <c r="B8" t="s">
        <v>29</v>
      </c>
      <c r="C8">
        <v>29</v>
      </c>
      <c r="D8">
        <v>1059</v>
      </c>
      <c r="E8">
        <v>326</v>
      </c>
      <c r="F8">
        <v>65</v>
      </c>
    </row>
    <row r="9" spans="1:7" x14ac:dyDescent="0.2">
      <c r="B9" t="s">
        <v>23</v>
      </c>
      <c r="C9">
        <v>56</v>
      </c>
      <c r="D9">
        <v>681</v>
      </c>
      <c r="E9">
        <v>364</v>
      </c>
      <c r="F9">
        <v>79</v>
      </c>
      <c r="G9">
        <v>3</v>
      </c>
    </row>
    <row r="10" spans="1:7" x14ac:dyDescent="0.2">
      <c r="B10" t="s">
        <v>27</v>
      </c>
      <c r="C10">
        <v>5</v>
      </c>
      <c r="D10">
        <v>79</v>
      </c>
      <c r="E10">
        <v>83</v>
      </c>
      <c r="F10">
        <v>5</v>
      </c>
    </row>
    <row r="11" spans="1:7" x14ac:dyDescent="0.2">
      <c r="B11" t="s">
        <v>11</v>
      </c>
      <c r="C11">
        <v>32</v>
      </c>
      <c r="D11">
        <v>182</v>
      </c>
      <c r="E11">
        <v>185</v>
      </c>
      <c r="F11">
        <v>4</v>
      </c>
      <c r="G11">
        <v>1</v>
      </c>
    </row>
    <row r="12" spans="1:7" x14ac:dyDescent="0.2">
      <c r="B12" t="s">
        <v>17</v>
      </c>
      <c r="C12">
        <v>28</v>
      </c>
      <c r="D12">
        <v>280</v>
      </c>
      <c r="E12">
        <v>187</v>
      </c>
      <c r="F12">
        <v>28</v>
      </c>
      <c r="G12">
        <v>1</v>
      </c>
    </row>
    <row r="13" spans="1:7" x14ac:dyDescent="0.2">
      <c r="B13" t="s">
        <v>26</v>
      </c>
      <c r="C13">
        <v>71</v>
      </c>
      <c r="D13">
        <v>166</v>
      </c>
      <c r="E13">
        <v>66</v>
      </c>
      <c r="F13">
        <v>20</v>
      </c>
    </row>
    <row r="14" spans="1:7" x14ac:dyDescent="0.2">
      <c r="B14" t="s">
        <v>12</v>
      </c>
      <c r="C14">
        <v>14</v>
      </c>
      <c r="D14">
        <v>448</v>
      </c>
      <c r="E14">
        <v>341</v>
      </c>
      <c r="F14">
        <v>57</v>
      </c>
      <c r="G14">
        <v>1</v>
      </c>
    </row>
    <row r="15" spans="1:7" x14ac:dyDescent="0.2">
      <c r="B15" t="s">
        <v>20</v>
      </c>
      <c r="C15">
        <v>15</v>
      </c>
      <c r="D15">
        <v>477</v>
      </c>
      <c r="E15">
        <v>630</v>
      </c>
      <c r="F15">
        <v>187</v>
      </c>
      <c r="G15">
        <v>2</v>
      </c>
    </row>
    <row r="16" spans="1:7" x14ac:dyDescent="0.2">
      <c r="B16" t="s">
        <v>15</v>
      </c>
      <c r="C16">
        <v>40</v>
      </c>
      <c r="D16">
        <v>370</v>
      </c>
      <c r="E16">
        <v>271</v>
      </c>
      <c r="F16">
        <v>163</v>
      </c>
    </row>
    <row r="17" spans="1:7" x14ac:dyDescent="0.2">
      <c r="B17" t="s">
        <v>21</v>
      </c>
      <c r="C17">
        <v>44</v>
      </c>
      <c r="D17">
        <v>616</v>
      </c>
      <c r="E17">
        <v>180</v>
      </c>
      <c r="F17">
        <v>32</v>
      </c>
      <c r="G17">
        <v>2</v>
      </c>
    </row>
    <row r="18" spans="1:7" x14ac:dyDescent="0.2">
      <c r="B18" t="s">
        <v>18</v>
      </c>
      <c r="C18">
        <v>7</v>
      </c>
      <c r="D18">
        <v>121</v>
      </c>
      <c r="E18">
        <v>156</v>
      </c>
      <c r="F18">
        <v>12</v>
      </c>
    </row>
    <row r="19" spans="1:7" x14ac:dyDescent="0.2">
      <c r="B19" t="s">
        <v>25</v>
      </c>
      <c r="C19">
        <v>3</v>
      </c>
      <c r="D19">
        <v>85</v>
      </c>
      <c r="E19">
        <v>47</v>
      </c>
      <c r="F19">
        <v>9</v>
      </c>
    </row>
    <row r="20" spans="1:7" x14ac:dyDescent="0.2">
      <c r="B20" t="s">
        <v>16</v>
      </c>
      <c r="C20">
        <v>51</v>
      </c>
      <c r="D20">
        <v>475</v>
      </c>
      <c r="E20">
        <v>197</v>
      </c>
      <c r="F20">
        <v>56</v>
      </c>
    </row>
    <row r="21" spans="1:7" x14ac:dyDescent="0.2">
      <c r="B21" t="s">
        <v>19</v>
      </c>
      <c r="C21">
        <v>18</v>
      </c>
      <c r="D21">
        <v>786</v>
      </c>
      <c r="E21">
        <v>291</v>
      </c>
      <c r="F21">
        <v>87</v>
      </c>
    </row>
    <row r="22" spans="1:7" x14ac:dyDescent="0.2">
      <c r="B22" t="s">
        <v>13</v>
      </c>
      <c r="C22">
        <v>73</v>
      </c>
      <c r="D22">
        <v>939</v>
      </c>
      <c r="E22">
        <v>409</v>
      </c>
      <c r="F22">
        <v>36</v>
      </c>
      <c r="G22">
        <v>5</v>
      </c>
    </row>
    <row r="23" spans="1:7" x14ac:dyDescent="0.2">
      <c r="B23" t="s">
        <v>22</v>
      </c>
      <c r="C23">
        <v>41</v>
      </c>
      <c r="D23">
        <v>609</v>
      </c>
      <c r="E23">
        <v>353</v>
      </c>
      <c r="F23">
        <v>92</v>
      </c>
      <c r="G23">
        <v>3</v>
      </c>
    </row>
    <row r="25" spans="1:7" x14ac:dyDescent="0.2">
      <c r="B25" t="s">
        <v>129</v>
      </c>
      <c r="C25">
        <f>SUM(C8:C23)</f>
        <v>527</v>
      </c>
    </row>
    <row r="27" spans="1:7" x14ac:dyDescent="0.2">
      <c r="A27" t="s">
        <v>87</v>
      </c>
      <c r="B27" t="s">
        <v>86</v>
      </c>
      <c r="C27">
        <v>140</v>
      </c>
      <c r="D27">
        <v>1443</v>
      </c>
      <c r="E27">
        <v>525</v>
      </c>
      <c r="F27">
        <v>180</v>
      </c>
      <c r="G27">
        <v>4</v>
      </c>
    </row>
    <row r="28" spans="1:7" x14ac:dyDescent="0.2">
      <c r="B28" t="s">
        <v>95</v>
      </c>
      <c r="C28">
        <v>110</v>
      </c>
      <c r="D28">
        <v>394</v>
      </c>
      <c r="E28">
        <v>262</v>
      </c>
      <c r="F28">
        <v>78</v>
      </c>
      <c r="G28">
        <v>1</v>
      </c>
    </row>
    <row r="29" spans="1:7" x14ac:dyDescent="0.2">
      <c r="B29" t="s">
        <v>90</v>
      </c>
      <c r="C29">
        <v>12</v>
      </c>
      <c r="D29">
        <v>517</v>
      </c>
      <c r="E29">
        <v>189</v>
      </c>
      <c r="F29">
        <v>36</v>
      </c>
    </row>
    <row r="30" spans="1:7" x14ac:dyDescent="0.2">
      <c r="B30" t="s">
        <v>161</v>
      </c>
      <c r="C30">
        <v>69</v>
      </c>
      <c r="D30">
        <v>953</v>
      </c>
      <c r="E30">
        <v>505</v>
      </c>
      <c r="F30">
        <v>119</v>
      </c>
      <c r="G30">
        <v>2</v>
      </c>
    </row>
    <row r="31" spans="1:7" x14ac:dyDescent="0.2">
      <c r="B31" t="s">
        <v>96</v>
      </c>
      <c r="C31">
        <v>86</v>
      </c>
      <c r="D31">
        <v>854</v>
      </c>
      <c r="E31">
        <v>296</v>
      </c>
      <c r="F31">
        <v>187</v>
      </c>
      <c r="G31">
        <v>3</v>
      </c>
    </row>
    <row r="32" spans="1:7" x14ac:dyDescent="0.2">
      <c r="B32" t="s">
        <v>94</v>
      </c>
      <c r="C32">
        <v>127</v>
      </c>
      <c r="D32">
        <v>529</v>
      </c>
      <c r="E32">
        <v>369</v>
      </c>
      <c r="F32">
        <v>42</v>
      </c>
    </row>
    <row r="33" spans="1:7" x14ac:dyDescent="0.2">
      <c r="B33" t="s">
        <v>93</v>
      </c>
      <c r="C33">
        <v>64</v>
      </c>
      <c r="D33">
        <v>208</v>
      </c>
      <c r="E33">
        <v>547</v>
      </c>
      <c r="F33">
        <v>26</v>
      </c>
      <c r="G33">
        <v>2</v>
      </c>
    </row>
    <row r="35" spans="1:7" x14ac:dyDescent="0.2">
      <c r="B35" t="s">
        <v>129</v>
      </c>
      <c r="C35">
        <f>SUM(C27:C33)</f>
        <v>608</v>
      </c>
      <c r="D35">
        <f t="shared" ref="D35:G35" si="0">SUM(D27:D33)</f>
        <v>4898</v>
      </c>
      <c r="E35">
        <f t="shared" si="0"/>
        <v>2693</v>
      </c>
      <c r="F35">
        <f t="shared" si="0"/>
        <v>668</v>
      </c>
      <c r="G35">
        <f t="shared" si="0"/>
        <v>12</v>
      </c>
    </row>
    <row r="37" spans="1:7" x14ac:dyDescent="0.2">
      <c r="A37" t="s">
        <v>31</v>
      </c>
      <c r="B37" t="s">
        <v>30</v>
      </c>
      <c r="C37">
        <v>35</v>
      </c>
      <c r="D37">
        <v>640</v>
      </c>
      <c r="E37">
        <v>181</v>
      </c>
      <c r="F37">
        <v>112</v>
      </c>
      <c r="G37">
        <v>1</v>
      </c>
    </row>
    <row r="38" spans="1:7" x14ac:dyDescent="0.2">
      <c r="B38" t="s">
        <v>33</v>
      </c>
      <c r="C38">
        <v>58</v>
      </c>
      <c r="D38">
        <v>998</v>
      </c>
      <c r="E38">
        <v>526</v>
      </c>
      <c r="F38">
        <v>157</v>
      </c>
      <c r="G38">
        <v>1</v>
      </c>
    </row>
    <row r="39" spans="1:7" x14ac:dyDescent="0.2">
      <c r="B39" t="s">
        <v>32</v>
      </c>
      <c r="D39">
        <v>319</v>
      </c>
      <c r="E39">
        <v>50</v>
      </c>
      <c r="F39">
        <v>48</v>
      </c>
      <c r="G39">
        <v>1</v>
      </c>
    </row>
    <row r="40" spans="1:7" x14ac:dyDescent="0.2">
      <c r="B40" t="s">
        <v>163</v>
      </c>
      <c r="C40">
        <v>32</v>
      </c>
      <c r="D40">
        <v>500</v>
      </c>
      <c r="E40">
        <v>116</v>
      </c>
      <c r="F40">
        <v>118</v>
      </c>
    </row>
    <row r="41" spans="1:7" x14ac:dyDescent="0.2">
      <c r="B41" t="s">
        <v>36</v>
      </c>
      <c r="C41">
        <v>10</v>
      </c>
      <c r="D41">
        <v>174</v>
      </c>
      <c r="E41">
        <v>158</v>
      </c>
      <c r="F41">
        <v>17</v>
      </c>
    </row>
    <row r="42" spans="1:7" x14ac:dyDescent="0.2">
      <c r="B42" t="s">
        <v>35</v>
      </c>
      <c r="C42">
        <v>51</v>
      </c>
      <c r="D42">
        <v>277</v>
      </c>
      <c r="E42">
        <v>516</v>
      </c>
      <c r="F42">
        <v>9</v>
      </c>
      <c r="G42">
        <v>8</v>
      </c>
    </row>
    <row r="43" spans="1:7" x14ac:dyDescent="0.2">
      <c r="B43" t="s">
        <v>37</v>
      </c>
      <c r="C43">
        <v>23</v>
      </c>
      <c r="D43">
        <v>217</v>
      </c>
      <c r="E43">
        <v>412</v>
      </c>
      <c r="F43">
        <v>16</v>
      </c>
    </row>
    <row r="44" spans="1:7" x14ac:dyDescent="0.2">
      <c r="B44" t="s">
        <v>38</v>
      </c>
      <c r="C44">
        <v>24</v>
      </c>
      <c r="D44">
        <v>166</v>
      </c>
      <c r="E44">
        <v>142</v>
      </c>
      <c r="F44">
        <v>2</v>
      </c>
    </row>
    <row r="46" spans="1:7" x14ac:dyDescent="0.2">
      <c r="B46" t="s">
        <v>129</v>
      </c>
      <c r="C46">
        <f>SUM(C37:C44)</f>
        <v>233</v>
      </c>
      <c r="D46">
        <f t="shared" ref="D46:G46" si="1">SUM(D37:D44)</f>
        <v>3291</v>
      </c>
      <c r="E46">
        <f t="shared" si="1"/>
        <v>2101</v>
      </c>
      <c r="F46">
        <f t="shared" si="1"/>
        <v>479</v>
      </c>
      <c r="G46">
        <f t="shared" si="1"/>
        <v>11</v>
      </c>
    </row>
    <row r="48" spans="1:7" x14ac:dyDescent="0.2">
      <c r="A48" t="s">
        <v>75</v>
      </c>
      <c r="B48" t="s">
        <v>139</v>
      </c>
      <c r="C48">
        <v>42</v>
      </c>
      <c r="D48">
        <v>402</v>
      </c>
      <c r="E48">
        <v>278</v>
      </c>
      <c r="F48">
        <v>9</v>
      </c>
      <c r="G48">
        <v>1</v>
      </c>
    </row>
    <row r="49" spans="1:7" x14ac:dyDescent="0.2">
      <c r="B49" t="s">
        <v>78</v>
      </c>
      <c r="C49">
        <v>65</v>
      </c>
      <c r="D49">
        <v>300</v>
      </c>
      <c r="E49">
        <v>177</v>
      </c>
      <c r="F49">
        <v>46</v>
      </c>
      <c r="G49">
        <v>1</v>
      </c>
    </row>
    <row r="50" spans="1:7" x14ac:dyDescent="0.2">
      <c r="B50" t="s">
        <v>77</v>
      </c>
      <c r="C50">
        <v>26</v>
      </c>
      <c r="D50">
        <v>252</v>
      </c>
      <c r="E50">
        <v>66</v>
      </c>
      <c r="F50">
        <v>94</v>
      </c>
      <c r="G50">
        <v>1</v>
      </c>
    </row>
    <row r="51" spans="1:7" x14ac:dyDescent="0.2">
      <c r="B51" t="s">
        <v>79</v>
      </c>
      <c r="C51">
        <v>43</v>
      </c>
      <c r="D51">
        <v>632</v>
      </c>
      <c r="E51">
        <v>303</v>
      </c>
      <c r="F51">
        <v>61</v>
      </c>
      <c r="G51">
        <v>2</v>
      </c>
    </row>
    <row r="52" spans="1:7" x14ac:dyDescent="0.2">
      <c r="B52" t="s">
        <v>187</v>
      </c>
      <c r="C52">
        <v>153</v>
      </c>
      <c r="D52">
        <v>404</v>
      </c>
      <c r="E52">
        <v>815</v>
      </c>
      <c r="F52">
        <v>49</v>
      </c>
      <c r="G52">
        <v>8</v>
      </c>
    </row>
    <row r="53" spans="1:7" x14ac:dyDescent="0.2">
      <c r="B53" t="s">
        <v>84</v>
      </c>
      <c r="C53">
        <v>42</v>
      </c>
      <c r="D53">
        <v>262</v>
      </c>
      <c r="E53">
        <v>136</v>
      </c>
      <c r="F53">
        <v>33</v>
      </c>
      <c r="G53">
        <v>1</v>
      </c>
    </row>
    <row r="54" spans="1:7" x14ac:dyDescent="0.2">
      <c r="B54" t="s">
        <v>83</v>
      </c>
      <c r="C54">
        <v>77</v>
      </c>
      <c r="D54">
        <v>202</v>
      </c>
      <c r="E54">
        <v>152</v>
      </c>
      <c r="F54">
        <v>45</v>
      </c>
    </row>
    <row r="55" spans="1:7" x14ac:dyDescent="0.2">
      <c r="B55" t="s">
        <v>85</v>
      </c>
      <c r="C55">
        <v>8</v>
      </c>
      <c r="D55">
        <v>38</v>
      </c>
      <c r="E55">
        <v>245</v>
      </c>
      <c r="F55">
        <v>11</v>
      </c>
    </row>
    <row r="57" spans="1:7" x14ac:dyDescent="0.2">
      <c r="B57" t="s">
        <v>129</v>
      </c>
      <c r="C57">
        <f>SUM(C48:C55)</f>
        <v>456</v>
      </c>
      <c r="D57">
        <f t="shared" ref="D57:G57" si="2">SUM(D48:D55)</f>
        <v>2492</v>
      </c>
      <c r="E57">
        <f t="shared" si="2"/>
        <v>2172</v>
      </c>
      <c r="F57">
        <f t="shared" si="2"/>
        <v>348</v>
      </c>
      <c r="G57">
        <f t="shared" si="2"/>
        <v>14</v>
      </c>
    </row>
    <row r="59" spans="1:7" x14ac:dyDescent="0.2">
      <c r="A59" t="s">
        <v>65</v>
      </c>
      <c r="B59" t="s">
        <v>64</v>
      </c>
      <c r="C59">
        <v>90</v>
      </c>
      <c r="D59">
        <v>532</v>
      </c>
      <c r="E59">
        <v>444</v>
      </c>
      <c r="F59">
        <v>83</v>
      </c>
      <c r="G59">
        <v>1</v>
      </c>
    </row>
    <row r="60" spans="1:7" x14ac:dyDescent="0.2">
      <c r="B60" t="s">
        <v>67</v>
      </c>
      <c r="C60">
        <v>87</v>
      </c>
      <c r="D60">
        <v>92</v>
      </c>
      <c r="E60">
        <v>158</v>
      </c>
      <c r="F60">
        <v>5</v>
      </c>
    </row>
    <row r="61" spans="1:7" x14ac:dyDescent="0.2">
      <c r="B61" t="s">
        <v>125</v>
      </c>
      <c r="C61">
        <v>14</v>
      </c>
      <c r="D61">
        <v>26</v>
      </c>
      <c r="E61">
        <v>188</v>
      </c>
      <c r="G61">
        <v>4</v>
      </c>
    </row>
    <row r="62" spans="1:7" x14ac:dyDescent="0.2">
      <c r="B62" t="s">
        <v>70</v>
      </c>
      <c r="C62">
        <v>86</v>
      </c>
      <c r="D62">
        <v>61</v>
      </c>
      <c r="E62">
        <v>162</v>
      </c>
      <c r="F62">
        <v>4</v>
      </c>
    </row>
    <row r="63" spans="1:7" x14ac:dyDescent="0.2">
      <c r="B63" t="s">
        <v>68</v>
      </c>
      <c r="C63">
        <v>15</v>
      </c>
      <c r="D63">
        <v>91</v>
      </c>
      <c r="E63">
        <v>54</v>
      </c>
      <c r="F63">
        <v>4</v>
      </c>
    </row>
    <row r="64" spans="1:7" x14ac:dyDescent="0.2">
      <c r="B64" t="s">
        <v>73</v>
      </c>
      <c r="C64">
        <v>94</v>
      </c>
      <c r="D64">
        <v>366</v>
      </c>
      <c r="E64">
        <v>183</v>
      </c>
      <c r="F64">
        <v>14</v>
      </c>
      <c r="G64">
        <v>8</v>
      </c>
    </row>
    <row r="65" spans="1:7" x14ac:dyDescent="0.2">
      <c r="B65" t="s">
        <v>74</v>
      </c>
      <c r="C65">
        <v>45</v>
      </c>
      <c r="D65">
        <v>370</v>
      </c>
      <c r="E65">
        <v>127</v>
      </c>
      <c r="F65">
        <v>56</v>
      </c>
    </row>
    <row r="66" spans="1:7" x14ac:dyDescent="0.2">
      <c r="B66" t="s">
        <v>71</v>
      </c>
      <c r="C66">
        <v>25</v>
      </c>
      <c r="D66">
        <v>283</v>
      </c>
      <c r="E66">
        <v>174</v>
      </c>
      <c r="F66">
        <v>102</v>
      </c>
    </row>
    <row r="67" spans="1:7" x14ac:dyDescent="0.2">
      <c r="B67" t="s">
        <v>72</v>
      </c>
      <c r="C67">
        <v>59</v>
      </c>
      <c r="D67">
        <v>662</v>
      </c>
      <c r="E67">
        <v>214</v>
      </c>
      <c r="F67">
        <v>160</v>
      </c>
      <c r="G67">
        <v>1</v>
      </c>
    </row>
    <row r="68" spans="1:7" x14ac:dyDescent="0.2">
      <c r="B68" t="s">
        <v>66</v>
      </c>
      <c r="C68">
        <v>24</v>
      </c>
      <c r="D68">
        <v>126</v>
      </c>
      <c r="E68">
        <v>268</v>
      </c>
      <c r="F68">
        <v>44</v>
      </c>
    </row>
    <row r="69" spans="1:7" x14ac:dyDescent="0.2">
      <c r="B69" t="s">
        <v>69</v>
      </c>
      <c r="C69">
        <v>15</v>
      </c>
      <c r="D69">
        <v>25</v>
      </c>
      <c r="E69">
        <v>52</v>
      </c>
      <c r="F69">
        <v>4</v>
      </c>
      <c r="G69">
        <v>1</v>
      </c>
    </row>
    <row r="71" spans="1:7" x14ac:dyDescent="0.2">
      <c r="B71" t="s">
        <v>129</v>
      </c>
      <c r="C71">
        <f>SUM(C59:C69)</f>
        <v>554</v>
      </c>
      <c r="D71">
        <f t="shared" ref="D71:G71" si="3">SUM(D59:D69)</f>
        <v>2634</v>
      </c>
      <c r="E71">
        <f t="shared" si="3"/>
        <v>2024</v>
      </c>
      <c r="F71">
        <f t="shared" si="3"/>
        <v>476</v>
      </c>
      <c r="G71">
        <f t="shared" si="3"/>
        <v>15</v>
      </c>
    </row>
    <row r="73" spans="1:7" x14ac:dyDescent="0.2">
      <c r="A73" t="s">
        <v>40</v>
      </c>
      <c r="B73" t="s">
        <v>42</v>
      </c>
      <c r="C73">
        <v>30</v>
      </c>
      <c r="D73">
        <v>100</v>
      </c>
      <c r="E73">
        <v>53</v>
      </c>
      <c r="F73">
        <v>19</v>
      </c>
    </row>
    <row r="74" spans="1:7" x14ac:dyDescent="0.2">
      <c r="B74" t="s">
        <v>60</v>
      </c>
      <c r="C74">
        <v>41</v>
      </c>
      <c r="D74">
        <v>68</v>
      </c>
      <c r="E74">
        <v>102</v>
      </c>
      <c r="F74">
        <v>19</v>
      </c>
    </row>
    <row r="75" spans="1:7" x14ac:dyDescent="0.2">
      <c r="B75" t="s">
        <v>43</v>
      </c>
      <c r="C75">
        <v>117</v>
      </c>
      <c r="D75">
        <v>781</v>
      </c>
      <c r="E75">
        <v>530</v>
      </c>
      <c r="F75">
        <v>51</v>
      </c>
      <c r="G75">
        <v>2</v>
      </c>
    </row>
    <row r="76" spans="1:7" x14ac:dyDescent="0.2">
      <c r="B76" t="s">
        <v>59</v>
      </c>
      <c r="C76">
        <v>45</v>
      </c>
      <c r="D76">
        <v>51</v>
      </c>
      <c r="E76">
        <v>190</v>
      </c>
      <c r="F76">
        <v>5</v>
      </c>
      <c r="G76">
        <v>3</v>
      </c>
    </row>
    <row r="77" spans="1:7" x14ac:dyDescent="0.2">
      <c r="B77" t="s">
        <v>46</v>
      </c>
      <c r="C77">
        <v>19</v>
      </c>
      <c r="D77">
        <v>112</v>
      </c>
      <c r="E77">
        <v>112</v>
      </c>
      <c r="F77">
        <v>5</v>
      </c>
      <c r="G77">
        <v>1</v>
      </c>
    </row>
    <row r="78" spans="1:7" x14ac:dyDescent="0.2">
      <c r="B78" t="s">
        <v>58</v>
      </c>
      <c r="C78">
        <v>25</v>
      </c>
      <c r="D78">
        <v>70</v>
      </c>
      <c r="E78">
        <v>132</v>
      </c>
      <c r="F78">
        <v>3</v>
      </c>
      <c r="G78">
        <v>1</v>
      </c>
    </row>
    <row r="79" spans="1:7" x14ac:dyDescent="0.2">
      <c r="B79" t="s">
        <v>57</v>
      </c>
      <c r="C79">
        <v>42</v>
      </c>
      <c r="D79">
        <v>99</v>
      </c>
      <c r="E79">
        <v>141</v>
      </c>
      <c r="F79">
        <v>14</v>
      </c>
      <c r="G79">
        <v>3</v>
      </c>
    </row>
    <row r="80" spans="1:7" x14ac:dyDescent="0.2">
      <c r="B80" t="s">
        <v>52</v>
      </c>
      <c r="C80">
        <v>42</v>
      </c>
      <c r="D80">
        <v>49</v>
      </c>
      <c r="E80">
        <v>118</v>
      </c>
      <c r="F80">
        <v>1</v>
      </c>
    </row>
    <row r="81" spans="2:7" x14ac:dyDescent="0.2">
      <c r="B81" t="s">
        <v>55</v>
      </c>
      <c r="C81">
        <v>51</v>
      </c>
      <c r="D81">
        <v>88</v>
      </c>
      <c r="E81">
        <v>92</v>
      </c>
      <c r="F81">
        <v>1</v>
      </c>
      <c r="G81">
        <v>1</v>
      </c>
    </row>
    <row r="82" spans="2:7" x14ac:dyDescent="0.2">
      <c r="B82" t="s">
        <v>56</v>
      </c>
      <c r="C82">
        <v>28</v>
      </c>
      <c r="D82">
        <v>63</v>
      </c>
      <c r="E82">
        <v>116</v>
      </c>
      <c r="F82">
        <v>10</v>
      </c>
    </row>
    <row r="83" spans="2:7" x14ac:dyDescent="0.2">
      <c r="B83" t="s">
        <v>54</v>
      </c>
      <c r="C83">
        <v>83</v>
      </c>
      <c r="D83">
        <v>78</v>
      </c>
      <c r="E83">
        <v>60</v>
      </c>
      <c r="F83">
        <v>1</v>
      </c>
      <c r="G83">
        <v>1</v>
      </c>
    </row>
    <row r="84" spans="2:7" x14ac:dyDescent="0.2">
      <c r="B84" t="s">
        <v>61</v>
      </c>
      <c r="C84">
        <v>41</v>
      </c>
      <c r="D84">
        <v>207</v>
      </c>
      <c r="E84">
        <v>263</v>
      </c>
      <c r="F84">
        <v>16</v>
      </c>
    </row>
    <row r="85" spans="2:7" x14ac:dyDescent="0.2">
      <c r="B85" t="s">
        <v>44</v>
      </c>
      <c r="C85">
        <v>25</v>
      </c>
      <c r="D85">
        <v>489</v>
      </c>
      <c r="E85">
        <v>81</v>
      </c>
      <c r="F85">
        <v>94</v>
      </c>
      <c r="G85">
        <v>4</v>
      </c>
    </row>
    <row r="86" spans="2:7" x14ac:dyDescent="0.2">
      <c r="B86" t="s">
        <v>53</v>
      </c>
      <c r="C86">
        <v>111</v>
      </c>
      <c r="D86">
        <v>53</v>
      </c>
      <c r="E86">
        <v>170</v>
      </c>
      <c r="F86">
        <v>30</v>
      </c>
      <c r="G86">
        <v>4</v>
      </c>
    </row>
    <row r="87" spans="2:7" x14ac:dyDescent="0.2">
      <c r="B87" t="s">
        <v>51</v>
      </c>
      <c r="C87">
        <v>25</v>
      </c>
      <c r="D87">
        <v>100</v>
      </c>
      <c r="E87">
        <v>39</v>
      </c>
      <c r="F87">
        <v>10</v>
      </c>
      <c r="G87">
        <v>2</v>
      </c>
    </row>
    <row r="88" spans="2:7" x14ac:dyDescent="0.2">
      <c r="B88" t="s">
        <v>50</v>
      </c>
      <c r="C88">
        <v>38</v>
      </c>
      <c r="D88">
        <v>130</v>
      </c>
      <c r="E88">
        <v>111</v>
      </c>
      <c r="F88">
        <v>58</v>
      </c>
      <c r="G88">
        <v>1</v>
      </c>
    </row>
    <row r="89" spans="2:7" x14ac:dyDescent="0.2">
      <c r="B89" t="s">
        <v>49</v>
      </c>
      <c r="C89">
        <v>30</v>
      </c>
      <c r="D89">
        <v>35</v>
      </c>
      <c r="E89">
        <v>133</v>
      </c>
      <c r="F89">
        <v>6</v>
      </c>
    </row>
    <row r="90" spans="2:7" x14ac:dyDescent="0.2">
      <c r="B90" t="s">
        <v>48</v>
      </c>
      <c r="C90">
        <v>55</v>
      </c>
      <c r="D90">
        <v>26</v>
      </c>
      <c r="E90">
        <v>58</v>
      </c>
      <c r="F90">
        <v>2</v>
      </c>
      <c r="G90">
        <v>1</v>
      </c>
    </row>
    <row r="91" spans="2:7" x14ac:dyDescent="0.2">
      <c r="B91" t="s">
        <v>47</v>
      </c>
      <c r="C91">
        <v>19</v>
      </c>
      <c r="D91">
        <v>26</v>
      </c>
      <c r="E91">
        <v>11</v>
      </c>
      <c r="F91">
        <v>4</v>
      </c>
    </row>
    <row r="92" spans="2:7" x14ac:dyDescent="0.2">
      <c r="B92" t="s">
        <v>45</v>
      </c>
      <c r="C92">
        <v>43</v>
      </c>
      <c r="D92">
        <v>284</v>
      </c>
      <c r="E92">
        <v>125</v>
      </c>
      <c r="F92">
        <v>19</v>
      </c>
    </row>
    <row r="93" spans="2:7" x14ac:dyDescent="0.2">
      <c r="B93" t="s">
        <v>39</v>
      </c>
      <c r="C93">
        <v>91</v>
      </c>
      <c r="D93">
        <v>122</v>
      </c>
      <c r="E93">
        <v>194</v>
      </c>
      <c r="F93">
        <v>11</v>
      </c>
      <c r="G93">
        <v>2</v>
      </c>
    </row>
    <row r="95" spans="2:7" x14ac:dyDescent="0.2">
      <c r="B95" t="s">
        <v>129</v>
      </c>
      <c r="C95">
        <f>SUM(C73:C93)</f>
        <v>1001</v>
      </c>
      <c r="D95">
        <f t="shared" ref="D95:G95" si="4">SUM(D73:D93)</f>
        <v>3031</v>
      </c>
      <c r="E95">
        <f t="shared" si="4"/>
        <v>2831</v>
      </c>
      <c r="F95">
        <f t="shared" si="4"/>
        <v>379</v>
      </c>
      <c r="G95">
        <f t="shared" si="4"/>
        <v>26</v>
      </c>
    </row>
    <row r="97" spans="1:7" x14ac:dyDescent="0.2">
      <c r="A97" t="s">
        <v>98</v>
      </c>
      <c r="B97" t="s">
        <v>101</v>
      </c>
      <c r="C97">
        <v>2</v>
      </c>
      <c r="D97">
        <v>12</v>
      </c>
      <c r="E97">
        <v>83</v>
      </c>
      <c r="F97">
        <v>1</v>
      </c>
    </row>
    <row r="98" spans="1:7" x14ac:dyDescent="0.2">
      <c r="B98" t="s">
        <v>102</v>
      </c>
      <c r="C98">
        <v>20</v>
      </c>
      <c r="E98">
        <v>51</v>
      </c>
    </row>
    <row r="99" spans="1:7" x14ac:dyDescent="0.2">
      <c r="B99" t="s">
        <v>97</v>
      </c>
      <c r="C99">
        <v>58</v>
      </c>
      <c r="D99">
        <v>121</v>
      </c>
      <c r="E99">
        <v>19</v>
      </c>
      <c r="F99">
        <v>2</v>
      </c>
    </row>
    <row r="100" spans="1:7" x14ac:dyDescent="0.2">
      <c r="B100" t="s">
        <v>130</v>
      </c>
      <c r="C100">
        <v>13</v>
      </c>
      <c r="D100">
        <v>137</v>
      </c>
      <c r="E100">
        <v>149</v>
      </c>
      <c r="F100">
        <v>9</v>
      </c>
      <c r="G100">
        <v>1</v>
      </c>
    </row>
    <row r="102" spans="1:7" x14ac:dyDescent="0.2">
      <c r="B102" t="s">
        <v>28</v>
      </c>
      <c r="C102">
        <f>SUM(C97:C100)</f>
        <v>93</v>
      </c>
      <c r="D102">
        <f t="shared" ref="D102:G102" si="5">SUM(D97:D100)</f>
        <v>270</v>
      </c>
      <c r="E102">
        <f t="shared" si="5"/>
        <v>302</v>
      </c>
      <c r="F102">
        <f t="shared" si="5"/>
        <v>12</v>
      </c>
      <c r="G102">
        <f t="shared" si="5"/>
        <v>1</v>
      </c>
    </row>
    <row r="104" spans="1:7" x14ac:dyDescent="0.2">
      <c r="A104" t="s">
        <v>103</v>
      </c>
      <c r="B104" t="s">
        <v>142</v>
      </c>
      <c r="C104">
        <v>915</v>
      </c>
      <c r="D104">
        <v>2891</v>
      </c>
      <c r="E104">
        <v>2239</v>
      </c>
      <c r="F104">
        <v>278</v>
      </c>
    </row>
    <row r="106" spans="1:7" x14ac:dyDescent="0.2">
      <c r="A106" t="s">
        <v>201</v>
      </c>
    </row>
  </sheetData>
  <pageMargins left="0.7" right="0.7" top="0.78740157499999996" bottom="0.78740157499999996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5"/>
  <sheetViews>
    <sheetView topLeftCell="A46" workbookViewId="0">
      <selection activeCell="R107" sqref="R107:U107"/>
    </sheetView>
  </sheetViews>
  <sheetFormatPr baseColWidth="10" defaultRowHeight="16" x14ac:dyDescent="0.2"/>
  <sheetData>
    <row r="1" spans="1:5" x14ac:dyDescent="0.2">
      <c r="C1" t="s">
        <v>190</v>
      </c>
      <c r="D1" t="s">
        <v>202</v>
      </c>
      <c r="E1" t="s">
        <v>192</v>
      </c>
    </row>
    <row r="2" spans="1:5" x14ac:dyDescent="0.2">
      <c r="B2" t="s">
        <v>108</v>
      </c>
      <c r="C2">
        <v>19359642</v>
      </c>
      <c r="D2">
        <v>13417460</v>
      </c>
      <c r="E2">
        <v>3706388</v>
      </c>
    </row>
    <row r="4" spans="1:5" x14ac:dyDescent="0.2">
      <c r="A4" t="s">
        <v>104</v>
      </c>
      <c r="B4" t="s">
        <v>132</v>
      </c>
      <c r="C4">
        <v>27856</v>
      </c>
      <c r="D4">
        <v>22175</v>
      </c>
      <c r="E4">
        <v>2645</v>
      </c>
    </row>
    <row r="6" spans="1:5" x14ac:dyDescent="0.2">
      <c r="B6" t="s">
        <v>117</v>
      </c>
      <c r="C6">
        <v>9291</v>
      </c>
      <c r="D6">
        <v>6432</v>
      </c>
      <c r="E6">
        <v>1013</v>
      </c>
    </row>
    <row r="8" spans="1:5" x14ac:dyDescent="0.2">
      <c r="A8" t="s">
        <v>10</v>
      </c>
      <c r="B8" t="s">
        <v>29</v>
      </c>
      <c r="C8">
        <v>1000</v>
      </c>
      <c r="D8">
        <v>381</v>
      </c>
      <c r="E8">
        <v>115</v>
      </c>
    </row>
    <row r="9" spans="1:5" x14ac:dyDescent="0.2">
      <c r="B9" t="s">
        <v>23</v>
      </c>
      <c r="C9">
        <v>714</v>
      </c>
      <c r="D9">
        <v>414</v>
      </c>
      <c r="E9">
        <v>73</v>
      </c>
    </row>
    <row r="10" spans="1:5" x14ac:dyDescent="0.2">
      <c r="B10" t="s">
        <v>27</v>
      </c>
      <c r="C10">
        <v>91</v>
      </c>
      <c r="D10">
        <v>84</v>
      </c>
    </row>
    <row r="11" spans="1:5" x14ac:dyDescent="0.2">
      <c r="B11" t="s">
        <v>11</v>
      </c>
      <c r="C11">
        <v>183</v>
      </c>
      <c r="D11">
        <v>199</v>
      </c>
      <c r="E11">
        <v>7</v>
      </c>
    </row>
    <row r="12" spans="1:5" x14ac:dyDescent="0.2">
      <c r="B12" t="s">
        <v>17</v>
      </c>
      <c r="C12">
        <v>287</v>
      </c>
      <c r="D12">
        <v>201</v>
      </c>
      <c r="E12">
        <v>30</v>
      </c>
    </row>
    <row r="13" spans="1:5" x14ac:dyDescent="0.2">
      <c r="B13" t="s">
        <v>26</v>
      </c>
      <c r="C13">
        <v>159</v>
      </c>
      <c r="D13">
        <v>138</v>
      </c>
      <c r="E13">
        <v>13</v>
      </c>
    </row>
    <row r="14" spans="1:5" x14ac:dyDescent="0.2">
      <c r="B14" t="s">
        <v>12</v>
      </c>
      <c r="C14">
        <v>448</v>
      </c>
      <c r="D14">
        <v>356</v>
      </c>
      <c r="E14">
        <v>38</v>
      </c>
    </row>
    <row r="15" spans="1:5" x14ac:dyDescent="0.2">
      <c r="B15" t="s">
        <v>20</v>
      </c>
      <c r="C15">
        <v>546</v>
      </c>
      <c r="D15">
        <v>635</v>
      </c>
      <c r="E15">
        <v>87</v>
      </c>
    </row>
    <row r="16" spans="1:5" x14ac:dyDescent="0.2">
      <c r="B16" t="s">
        <v>15</v>
      </c>
      <c r="C16">
        <v>399</v>
      </c>
      <c r="D16">
        <v>318</v>
      </c>
      <c r="E16">
        <v>45</v>
      </c>
    </row>
    <row r="17" spans="1:5" x14ac:dyDescent="0.2">
      <c r="B17" t="s">
        <v>21</v>
      </c>
      <c r="C17">
        <v>648</v>
      </c>
      <c r="D17">
        <v>205</v>
      </c>
      <c r="E17">
        <v>23</v>
      </c>
    </row>
    <row r="18" spans="1:5" x14ac:dyDescent="0.2">
      <c r="B18" t="s">
        <v>18</v>
      </c>
      <c r="C18">
        <v>125</v>
      </c>
      <c r="D18">
        <v>177</v>
      </c>
      <c r="E18">
        <v>6</v>
      </c>
    </row>
    <row r="19" spans="1:5" x14ac:dyDescent="0.2">
      <c r="B19" t="s">
        <v>25</v>
      </c>
      <c r="C19">
        <v>90</v>
      </c>
      <c r="D19">
        <v>45</v>
      </c>
      <c r="E19">
        <v>5</v>
      </c>
    </row>
    <row r="20" spans="1:5" x14ac:dyDescent="0.2">
      <c r="B20" t="s">
        <v>16</v>
      </c>
      <c r="C20">
        <v>475</v>
      </c>
      <c r="D20">
        <v>242</v>
      </c>
      <c r="E20">
        <v>44</v>
      </c>
    </row>
    <row r="21" spans="1:5" x14ac:dyDescent="0.2">
      <c r="B21" t="s">
        <v>19</v>
      </c>
      <c r="C21">
        <v>828</v>
      </c>
      <c r="D21">
        <v>305</v>
      </c>
      <c r="E21">
        <v>56</v>
      </c>
    </row>
    <row r="22" spans="1:5" x14ac:dyDescent="0.2">
      <c r="B22" t="s">
        <v>13</v>
      </c>
      <c r="C22">
        <v>934</v>
      </c>
      <c r="D22">
        <v>465</v>
      </c>
      <c r="E22">
        <v>45</v>
      </c>
    </row>
    <row r="23" spans="1:5" x14ac:dyDescent="0.2">
      <c r="B23" t="s">
        <v>22</v>
      </c>
      <c r="C23">
        <v>741</v>
      </c>
      <c r="D23">
        <v>373</v>
      </c>
      <c r="E23">
        <v>87</v>
      </c>
    </row>
    <row r="25" spans="1:5" x14ac:dyDescent="0.2">
      <c r="B25" t="s">
        <v>28</v>
      </c>
      <c r="C25">
        <f>SUM(C8:C23)</f>
        <v>7668</v>
      </c>
      <c r="D25">
        <f t="shared" ref="D25:E25" si="0">SUM(D8:D23)</f>
        <v>4538</v>
      </c>
      <c r="E25">
        <f t="shared" si="0"/>
        <v>674</v>
      </c>
    </row>
    <row r="27" spans="1:5" x14ac:dyDescent="0.2">
      <c r="A27" t="s">
        <v>87</v>
      </c>
      <c r="B27" t="s">
        <v>86</v>
      </c>
      <c r="C27">
        <v>1467</v>
      </c>
      <c r="D27">
        <v>630</v>
      </c>
      <c r="E27">
        <v>159</v>
      </c>
    </row>
    <row r="28" spans="1:5" x14ac:dyDescent="0.2">
      <c r="B28" t="s">
        <v>95</v>
      </c>
      <c r="C28">
        <v>434</v>
      </c>
      <c r="D28">
        <v>346</v>
      </c>
      <c r="E28">
        <v>55</v>
      </c>
    </row>
    <row r="29" spans="1:5" x14ac:dyDescent="0.2">
      <c r="B29" t="s">
        <v>90</v>
      </c>
      <c r="C29">
        <v>525</v>
      </c>
      <c r="D29">
        <v>196</v>
      </c>
      <c r="E29">
        <v>26</v>
      </c>
    </row>
    <row r="30" spans="1:5" x14ac:dyDescent="0.2">
      <c r="B30" t="s">
        <v>161</v>
      </c>
      <c r="C30">
        <v>903</v>
      </c>
      <c r="D30">
        <v>575</v>
      </c>
      <c r="E30">
        <v>97</v>
      </c>
    </row>
    <row r="31" spans="1:5" x14ac:dyDescent="0.2">
      <c r="B31" t="s">
        <v>96</v>
      </c>
      <c r="C31">
        <v>875</v>
      </c>
      <c r="D31">
        <v>352</v>
      </c>
      <c r="E31">
        <v>125</v>
      </c>
    </row>
    <row r="32" spans="1:5" x14ac:dyDescent="0.2">
      <c r="B32" t="s">
        <v>94</v>
      </c>
      <c r="C32">
        <v>496</v>
      </c>
      <c r="D32">
        <v>505</v>
      </c>
      <c r="E32">
        <v>39</v>
      </c>
    </row>
    <row r="33" spans="1:5" x14ac:dyDescent="0.2">
      <c r="B33" t="s">
        <v>93</v>
      </c>
      <c r="C33">
        <v>213</v>
      </c>
      <c r="D33">
        <v>635</v>
      </c>
      <c r="E33">
        <v>20</v>
      </c>
    </row>
    <row r="35" spans="1:5" x14ac:dyDescent="0.2">
      <c r="B35" t="s">
        <v>28</v>
      </c>
      <c r="C35">
        <f>SUM(C27:C33)</f>
        <v>4913</v>
      </c>
      <c r="D35">
        <f t="shared" ref="D35:E35" si="1">SUM(D27:D33)</f>
        <v>3239</v>
      </c>
      <c r="E35">
        <f t="shared" si="1"/>
        <v>521</v>
      </c>
    </row>
    <row r="37" spans="1:5" x14ac:dyDescent="0.2">
      <c r="A37" t="s">
        <v>75</v>
      </c>
      <c r="B37" t="s">
        <v>76</v>
      </c>
      <c r="C37">
        <v>431</v>
      </c>
      <c r="D37">
        <v>302</v>
      </c>
      <c r="E37">
        <v>5</v>
      </c>
    </row>
    <row r="38" spans="1:5" x14ac:dyDescent="0.2">
      <c r="B38" t="s">
        <v>78</v>
      </c>
      <c r="C38">
        <v>326</v>
      </c>
      <c r="D38">
        <v>212</v>
      </c>
      <c r="E38">
        <v>34</v>
      </c>
    </row>
    <row r="39" spans="1:5" x14ac:dyDescent="0.2">
      <c r="B39" t="s">
        <v>77</v>
      </c>
      <c r="C39">
        <v>261</v>
      </c>
      <c r="D39">
        <v>80</v>
      </c>
      <c r="E39">
        <v>75</v>
      </c>
    </row>
    <row r="40" spans="1:5" x14ac:dyDescent="0.2">
      <c r="B40" t="s">
        <v>79</v>
      </c>
      <c r="C40">
        <v>654</v>
      </c>
      <c r="D40">
        <v>336</v>
      </c>
      <c r="E40">
        <v>49</v>
      </c>
    </row>
    <row r="41" spans="1:5" x14ac:dyDescent="0.2">
      <c r="B41" t="s">
        <v>187</v>
      </c>
      <c r="C41">
        <v>409</v>
      </c>
      <c r="D41">
        <v>911</v>
      </c>
      <c r="E41">
        <v>21</v>
      </c>
    </row>
    <row r="42" spans="1:5" x14ac:dyDescent="0.2">
      <c r="B42" t="s">
        <v>84</v>
      </c>
      <c r="C42">
        <v>268</v>
      </c>
      <c r="D42">
        <v>170</v>
      </c>
      <c r="E42">
        <v>24</v>
      </c>
    </row>
    <row r="43" spans="1:5" x14ac:dyDescent="0.2">
      <c r="B43" t="s">
        <v>83</v>
      </c>
      <c r="C43">
        <v>214</v>
      </c>
      <c r="D43">
        <v>202</v>
      </c>
      <c r="E43">
        <v>18</v>
      </c>
    </row>
    <row r="44" spans="1:5" x14ac:dyDescent="0.2">
      <c r="B44" t="s">
        <v>85</v>
      </c>
      <c r="C44">
        <v>48</v>
      </c>
      <c r="D44">
        <v>271</v>
      </c>
      <c r="E44">
        <v>1</v>
      </c>
    </row>
    <row r="46" spans="1:5" x14ac:dyDescent="0.2">
      <c r="B46" t="s">
        <v>28</v>
      </c>
      <c r="C46">
        <f>SUM(C37:C44)</f>
        <v>2611</v>
      </c>
      <c r="D46">
        <f>SUM(D37:D44)</f>
        <v>2484</v>
      </c>
      <c r="E46">
        <f>SUM(E37:E44)</f>
        <v>227</v>
      </c>
    </row>
    <row r="48" spans="1:5" x14ac:dyDescent="0.2">
      <c r="A48" t="s">
        <v>40</v>
      </c>
      <c r="B48" t="s">
        <v>42</v>
      </c>
      <c r="C48">
        <v>122</v>
      </c>
      <c r="D48">
        <v>48</v>
      </c>
      <c r="E48">
        <v>8</v>
      </c>
    </row>
    <row r="49" spans="2:5" x14ac:dyDescent="0.2">
      <c r="B49" t="s">
        <v>60</v>
      </c>
      <c r="C49">
        <v>85</v>
      </c>
      <c r="D49">
        <v>128</v>
      </c>
      <c r="E49">
        <v>4</v>
      </c>
    </row>
    <row r="50" spans="2:5" x14ac:dyDescent="0.2">
      <c r="B50" t="s">
        <v>43</v>
      </c>
      <c r="C50">
        <v>808</v>
      </c>
      <c r="D50">
        <v>591</v>
      </c>
      <c r="E50">
        <v>36</v>
      </c>
    </row>
    <row r="51" spans="2:5" x14ac:dyDescent="0.2">
      <c r="B51" t="s">
        <v>59</v>
      </c>
      <c r="C51">
        <v>68</v>
      </c>
      <c r="D51">
        <v>249</v>
      </c>
      <c r="E51">
        <v>4</v>
      </c>
    </row>
    <row r="52" spans="2:5" x14ac:dyDescent="0.2">
      <c r="B52" t="s">
        <v>46</v>
      </c>
      <c r="C52">
        <v>121</v>
      </c>
      <c r="D52">
        <v>150</v>
      </c>
      <c r="E52">
        <v>1</v>
      </c>
    </row>
    <row r="53" spans="2:5" x14ac:dyDescent="0.2">
      <c r="B53" t="s">
        <v>58</v>
      </c>
      <c r="C53">
        <v>36</v>
      </c>
      <c r="D53">
        <v>145</v>
      </c>
      <c r="E53">
        <v>2</v>
      </c>
    </row>
    <row r="54" spans="2:5" x14ac:dyDescent="0.2">
      <c r="B54" t="s">
        <v>57</v>
      </c>
      <c r="C54">
        <v>122</v>
      </c>
      <c r="D54">
        <v>185</v>
      </c>
      <c r="E54">
        <v>9</v>
      </c>
    </row>
    <row r="55" spans="2:5" x14ac:dyDescent="0.2">
      <c r="B55" t="s">
        <v>52</v>
      </c>
      <c r="C55">
        <v>63</v>
      </c>
      <c r="D55">
        <v>150</v>
      </c>
      <c r="E55">
        <v>3</v>
      </c>
    </row>
    <row r="56" spans="2:5" x14ac:dyDescent="0.2">
      <c r="B56" t="s">
        <v>55</v>
      </c>
      <c r="C56">
        <v>48</v>
      </c>
      <c r="D56">
        <v>130</v>
      </c>
    </row>
    <row r="57" spans="2:5" x14ac:dyDescent="0.2">
      <c r="B57" t="s">
        <v>56</v>
      </c>
      <c r="C57">
        <v>78</v>
      </c>
      <c r="D57">
        <v>174</v>
      </c>
      <c r="E57">
        <v>6</v>
      </c>
    </row>
    <row r="58" spans="2:5" x14ac:dyDescent="0.2">
      <c r="B58" t="s">
        <v>54</v>
      </c>
      <c r="C58">
        <v>65</v>
      </c>
      <c r="D58">
        <v>125</v>
      </c>
      <c r="E58">
        <v>1</v>
      </c>
    </row>
    <row r="59" spans="2:5" x14ac:dyDescent="0.2">
      <c r="B59" t="s">
        <v>61</v>
      </c>
      <c r="C59">
        <v>227</v>
      </c>
      <c r="D59">
        <v>296</v>
      </c>
      <c r="E59">
        <v>14</v>
      </c>
    </row>
    <row r="60" spans="2:5" x14ac:dyDescent="0.2">
      <c r="B60" t="s">
        <v>44</v>
      </c>
      <c r="C60">
        <v>552</v>
      </c>
      <c r="D60">
        <v>95</v>
      </c>
      <c r="E60">
        <v>61</v>
      </c>
    </row>
    <row r="61" spans="2:5" x14ac:dyDescent="0.2">
      <c r="B61" t="s">
        <v>53</v>
      </c>
      <c r="C61">
        <v>57</v>
      </c>
      <c r="D61">
        <v>361</v>
      </c>
      <c r="E61">
        <v>7</v>
      </c>
    </row>
    <row r="62" spans="2:5" x14ac:dyDescent="0.2">
      <c r="B62" t="s">
        <v>51</v>
      </c>
      <c r="C62">
        <v>111</v>
      </c>
      <c r="D62">
        <v>54</v>
      </c>
      <c r="E62">
        <v>5</v>
      </c>
    </row>
    <row r="63" spans="2:5" x14ac:dyDescent="0.2">
      <c r="B63" t="s">
        <v>50</v>
      </c>
      <c r="C63">
        <v>149</v>
      </c>
      <c r="D63">
        <v>118</v>
      </c>
      <c r="E63">
        <v>49</v>
      </c>
    </row>
    <row r="64" spans="2:5" x14ac:dyDescent="0.2">
      <c r="B64" t="s">
        <v>49</v>
      </c>
      <c r="C64">
        <v>36</v>
      </c>
      <c r="D64">
        <v>146</v>
      </c>
      <c r="E64">
        <v>5</v>
      </c>
    </row>
    <row r="65" spans="1:5" x14ac:dyDescent="0.2">
      <c r="B65" t="s">
        <v>48</v>
      </c>
      <c r="C65">
        <v>46</v>
      </c>
      <c r="D65">
        <v>96</v>
      </c>
    </row>
    <row r="66" spans="1:5" x14ac:dyDescent="0.2">
      <c r="B66" t="s">
        <v>47</v>
      </c>
      <c r="C66">
        <v>32</v>
      </c>
      <c r="D66">
        <v>24</v>
      </c>
      <c r="E66">
        <v>1</v>
      </c>
    </row>
    <row r="67" spans="1:5" x14ac:dyDescent="0.2">
      <c r="B67" t="s">
        <v>45</v>
      </c>
      <c r="C67">
        <v>284</v>
      </c>
      <c r="D67">
        <v>170</v>
      </c>
      <c r="E67">
        <v>8</v>
      </c>
    </row>
    <row r="68" spans="1:5" x14ac:dyDescent="0.2">
      <c r="B68" t="s">
        <v>39</v>
      </c>
      <c r="C68">
        <v>170</v>
      </c>
      <c r="D68">
        <v>288</v>
      </c>
      <c r="E68">
        <v>12</v>
      </c>
    </row>
    <row r="70" spans="1:5" x14ac:dyDescent="0.2">
      <c r="B70" t="s">
        <v>129</v>
      </c>
      <c r="C70">
        <f>SUM(C48:C68)</f>
        <v>3280</v>
      </c>
      <c r="D70">
        <f t="shared" ref="D70:E70" si="2">SUM(D48:D68)</f>
        <v>3723</v>
      </c>
      <c r="E70">
        <f t="shared" si="2"/>
        <v>236</v>
      </c>
    </row>
    <row r="72" spans="1:5" x14ac:dyDescent="0.2">
      <c r="A72" t="s">
        <v>31</v>
      </c>
      <c r="B72" t="s">
        <v>30</v>
      </c>
      <c r="C72">
        <v>656</v>
      </c>
      <c r="D72">
        <v>217</v>
      </c>
      <c r="E72">
        <v>75</v>
      </c>
    </row>
    <row r="73" spans="1:5" x14ac:dyDescent="0.2">
      <c r="B73" t="s">
        <v>33</v>
      </c>
      <c r="C73">
        <v>983</v>
      </c>
      <c r="D73">
        <v>580</v>
      </c>
      <c r="E73">
        <v>144</v>
      </c>
    </row>
    <row r="74" spans="1:5" x14ac:dyDescent="0.2">
      <c r="B74" t="s">
        <v>32</v>
      </c>
      <c r="C74">
        <v>309</v>
      </c>
      <c r="D74">
        <v>51</v>
      </c>
      <c r="E74">
        <v>58</v>
      </c>
    </row>
    <row r="75" spans="1:5" x14ac:dyDescent="0.2">
      <c r="B75" t="s">
        <v>163</v>
      </c>
      <c r="C75">
        <v>621</v>
      </c>
      <c r="D75">
        <v>146</v>
      </c>
      <c r="E75">
        <v>88</v>
      </c>
    </row>
    <row r="76" spans="1:5" x14ac:dyDescent="0.2">
      <c r="B76" t="s">
        <v>36</v>
      </c>
      <c r="C76">
        <v>183</v>
      </c>
      <c r="D76">
        <v>182</v>
      </c>
      <c r="E76">
        <v>9</v>
      </c>
    </row>
    <row r="77" spans="1:5" x14ac:dyDescent="0.2">
      <c r="B77" t="s">
        <v>35</v>
      </c>
      <c r="C77">
        <v>268</v>
      </c>
      <c r="D77">
        <v>584</v>
      </c>
      <c r="E77">
        <v>5</v>
      </c>
    </row>
    <row r="78" spans="1:5" x14ac:dyDescent="0.2">
      <c r="B78" t="s">
        <v>203</v>
      </c>
      <c r="C78">
        <v>229</v>
      </c>
      <c r="D78">
        <v>479</v>
      </c>
      <c r="E78">
        <v>11</v>
      </c>
    </row>
    <row r="79" spans="1:5" x14ac:dyDescent="0.2">
      <c r="B79" t="s">
        <v>38</v>
      </c>
      <c r="C79">
        <v>174</v>
      </c>
      <c r="D79">
        <v>179</v>
      </c>
      <c r="E79">
        <v>1</v>
      </c>
    </row>
    <row r="81" spans="1:5" x14ac:dyDescent="0.2">
      <c r="B81" t="s">
        <v>129</v>
      </c>
      <c r="C81">
        <f>SUM(C72:C79)</f>
        <v>3423</v>
      </c>
      <c r="D81">
        <f t="shared" ref="D81:E81" si="3">SUM(D72:D79)</f>
        <v>2418</v>
      </c>
      <c r="E81">
        <f t="shared" si="3"/>
        <v>391</v>
      </c>
    </row>
    <row r="83" spans="1:5" x14ac:dyDescent="0.2">
      <c r="A83" t="s">
        <v>204</v>
      </c>
      <c r="B83" t="s">
        <v>64</v>
      </c>
      <c r="C83">
        <v>512</v>
      </c>
      <c r="D83">
        <v>538</v>
      </c>
      <c r="E83">
        <v>87</v>
      </c>
    </row>
    <row r="84" spans="1:5" x14ac:dyDescent="0.2">
      <c r="B84" t="s">
        <v>67</v>
      </c>
      <c r="C84">
        <v>90</v>
      </c>
      <c r="D84">
        <v>178</v>
      </c>
      <c r="E84">
        <v>1</v>
      </c>
    </row>
    <row r="85" spans="1:5" x14ac:dyDescent="0.2">
      <c r="B85" t="s">
        <v>125</v>
      </c>
      <c r="C85">
        <v>27</v>
      </c>
      <c r="D85">
        <v>203</v>
      </c>
      <c r="E85">
        <v>1</v>
      </c>
    </row>
    <row r="86" spans="1:5" x14ac:dyDescent="0.2">
      <c r="B86" t="s">
        <v>70</v>
      </c>
      <c r="C86">
        <v>65</v>
      </c>
      <c r="D86">
        <v>184</v>
      </c>
      <c r="E86">
        <v>4</v>
      </c>
    </row>
    <row r="87" spans="1:5" x14ac:dyDescent="0.2">
      <c r="B87" t="s">
        <v>68</v>
      </c>
      <c r="C87">
        <v>87</v>
      </c>
      <c r="D87">
        <v>57</v>
      </c>
      <c r="E87">
        <v>1</v>
      </c>
    </row>
    <row r="88" spans="1:5" x14ac:dyDescent="0.2">
      <c r="B88" t="s">
        <v>73</v>
      </c>
      <c r="C88">
        <v>357</v>
      </c>
      <c r="D88">
        <v>253</v>
      </c>
      <c r="E88">
        <v>11</v>
      </c>
    </row>
    <row r="89" spans="1:5" x14ac:dyDescent="0.2">
      <c r="B89" t="s">
        <v>74</v>
      </c>
      <c r="C89">
        <v>402</v>
      </c>
      <c r="D89">
        <v>147</v>
      </c>
      <c r="E89">
        <v>37</v>
      </c>
    </row>
    <row r="90" spans="1:5" x14ac:dyDescent="0.2">
      <c r="B90" t="s">
        <v>71</v>
      </c>
      <c r="C90">
        <v>285</v>
      </c>
      <c r="D90">
        <v>186</v>
      </c>
      <c r="E90">
        <v>78</v>
      </c>
    </row>
    <row r="91" spans="1:5" x14ac:dyDescent="0.2">
      <c r="B91" t="s">
        <v>72</v>
      </c>
      <c r="C91">
        <v>646</v>
      </c>
      <c r="D91">
        <v>242</v>
      </c>
      <c r="E91">
        <v>132</v>
      </c>
    </row>
    <row r="92" spans="1:5" x14ac:dyDescent="0.2">
      <c r="B92" t="s">
        <v>66</v>
      </c>
      <c r="C92">
        <v>161</v>
      </c>
      <c r="D92">
        <v>272</v>
      </c>
      <c r="E92">
        <v>32</v>
      </c>
    </row>
    <row r="93" spans="1:5" x14ac:dyDescent="0.2">
      <c r="B93" t="s">
        <v>69</v>
      </c>
      <c r="C93">
        <v>33</v>
      </c>
      <c r="D93">
        <v>71</v>
      </c>
    </row>
    <row r="95" spans="1:5" x14ac:dyDescent="0.2">
      <c r="B95" t="s">
        <v>129</v>
      </c>
      <c r="C95">
        <f>SUM(C83:C93)</f>
        <v>2665</v>
      </c>
      <c r="D95">
        <f t="shared" ref="D95:E95" si="4">SUM(D83:D93)</f>
        <v>2331</v>
      </c>
      <c r="E95">
        <f t="shared" si="4"/>
        <v>384</v>
      </c>
    </row>
    <row r="97" spans="1:5" x14ac:dyDescent="0.2">
      <c r="A97" t="s">
        <v>98</v>
      </c>
      <c r="B97" t="s">
        <v>101</v>
      </c>
      <c r="C97">
        <v>10</v>
      </c>
      <c r="D97">
        <v>89</v>
      </c>
      <c r="E97">
        <v>3</v>
      </c>
    </row>
    <row r="98" spans="1:5" x14ac:dyDescent="0.2">
      <c r="B98" t="s">
        <v>102</v>
      </c>
      <c r="C98">
        <v>1</v>
      </c>
      <c r="D98">
        <v>73</v>
      </c>
    </row>
    <row r="99" spans="1:5" x14ac:dyDescent="0.2">
      <c r="B99" t="s">
        <v>97</v>
      </c>
      <c r="C99">
        <v>102</v>
      </c>
      <c r="D99">
        <v>251</v>
      </c>
      <c r="E99">
        <v>18</v>
      </c>
    </row>
    <row r="100" spans="1:5" x14ac:dyDescent="0.2">
      <c r="B100" t="s">
        <v>141</v>
      </c>
      <c r="C100">
        <v>148</v>
      </c>
      <c r="D100">
        <v>162</v>
      </c>
      <c r="E100">
        <v>5</v>
      </c>
    </row>
    <row r="102" spans="1:5" x14ac:dyDescent="0.2">
      <c r="A102" t="s">
        <v>103</v>
      </c>
      <c r="B102" t="s">
        <v>142</v>
      </c>
      <c r="C102">
        <v>2995</v>
      </c>
      <c r="D102">
        <v>2867</v>
      </c>
      <c r="E102">
        <v>187</v>
      </c>
    </row>
    <row r="105" spans="1:5" x14ac:dyDescent="0.2">
      <c r="A105" t="s">
        <v>205</v>
      </c>
    </row>
  </sheetData>
  <pageMargins left="0.7" right="0.7" top="0.78740157499999996" bottom="0.78740157499999996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24"/>
  <sheetViews>
    <sheetView workbookViewId="0">
      <selection activeCell="R107" sqref="R107:U107"/>
    </sheetView>
  </sheetViews>
  <sheetFormatPr baseColWidth="10" defaultRowHeight="16" x14ac:dyDescent="0.2"/>
  <sheetData>
    <row r="1" spans="1:24" x14ac:dyDescent="0.2">
      <c r="C1" t="s">
        <v>0</v>
      </c>
      <c r="D1" t="s">
        <v>6</v>
      </c>
      <c r="E1" t="s">
        <v>3</v>
      </c>
      <c r="F1" t="s">
        <v>2</v>
      </c>
      <c r="G1" t="s">
        <v>1</v>
      </c>
      <c r="H1" t="s">
        <v>4</v>
      </c>
      <c r="I1" t="s">
        <v>133</v>
      </c>
      <c r="J1" t="s">
        <v>5</v>
      </c>
      <c r="K1" t="s">
        <v>172</v>
      </c>
      <c r="L1" t="s">
        <v>111</v>
      </c>
      <c r="M1" t="s">
        <v>7</v>
      </c>
      <c r="N1" t="s">
        <v>118</v>
      </c>
      <c r="O1" t="s">
        <v>8</v>
      </c>
      <c r="Q1" t="s">
        <v>110</v>
      </c>
      <c r="R1" t="s">
        <v>114</v>
      </c>
      <c r="S1" t="s">
        <v>112</v>
      </c>
      <c r="T1" t="s">
        <v>113</v>
      </c>
      <c r="U1" t="s">
        <v>115</v>
      </c>
      <c r="X1" t="s">
        <v>116</v>
      </c>
    </row>
    <row r="2" spans="1:24" x14ac:dyDescent="0.2">
      <c r="A2" t="s">
        <v>109</v>
      </c>
      <c r="B2" t="s">
        <v>108</v>
      </c>
      <c r="C2">
        <v>7951245</v>
      </c>
      <c r="D2">
        <v>13732779</v>
      </c>
      <c r="E2">
        <v>5278094</v>
      </c>
      <c r="F2">
        <v>4586591</v>
      </c>
      <c r="G2">
        <v>2172941</v>
      </c>
      <c r="H2">
        <v>434548</v>
      </c>
      <c r="I2">
        <v>146061</v>
      </c>
      <c r="J2">
        <v>371378</v>
      </c>
      <c r="K2">
        <v>91284</v>
      </c>
      <c r="L2">
        <v>364749</v>
      </c>
      <c r="O2">
        <v>96859</v>
      </c>
      <c r="Q2">
        <v>1190453</v>
      </c>
      <c r="R2">
        <v>8733</v>
      </c>
      <c r="S2">
        <v>137081</v>
      </c>
      <c r="T2">
        <v>46872</v>
      </c>
      <c r="U2">
        <v>72569</v>
      </c>
    </row>
    <row r="4" spans="1:24" x14ac:dyDescent="0.2">
      <c r="A4" t="s">
        <v>104</v>
      </c>
      <c r="B4" t="s">
        <v>119</v>
      </c>
      <c r="C4">
        <v>18603</v>
      </c>
      <c r="D4">
        <v>23020</v>
      </c>
      <c r="E4">
        <v>4033</v>
      </c>
      <c r="F4">
        <v>789</v>
      </c>
      <c r="G4">
        <v>4817</v>
      </c>
      <c r="H4">
        <v>809</v>
      </c>
      <c r="I4">
        <v>113</v>
      </c>
      <c r="J4">
        <v>223</v>
      </c>
      <c r="K4">
        <v>155</v>
      </c>
      <c r="L4">
        <v>2553</v>
      </c>
      <c r="M4">
        <v>92</v>
      </c>
    </row>
    <row r="5" spans="1:24" x14ac:dyDescent="0.2">
      <c r="X5" t="s">
        <v>136</v>
      </c>
    </row>
    <row r="6" spans="1:24" x14ac:dyDescent="0.2">
      <c r="B6" t="s">
        <v>117</v>
      </c>
      <c r="C6">
        <v>4609</v>
      </c>
      <c r="D6">
        <v>6951</v>
      </c>
      <c r="E6">
        <v>1653</v>
      </c>
      <c r="F6">
        <v>839</v>
      </c>
      <c r="G6">
        <v>1923</v>
      </c>
      <c r="H6">
        <v>679</v>
      </c>
      <c r="I6">
        <v>31</v>
      </c>
      <c r="J6">
        <v>231</v>
      </c>
      <c r="K6">
        <v>5</v>
      </c>
      <c r="L6">
        <v>319</v>
      </c>
      <c r="M6">
        <v>11</v>
      </c>
      <c r="N6">
        <v>77</v>
      </c>
    </row>
    <row r="9" spans="1:24" x14ac:dyDescent="0.2">
      <c r="A9" t="s">
        <v>10</v>
      </c>
      <c r="B9" t="s">
        <v>109</v>
      </c>
      <c r="C9">
        <v>5941</v>
      </c>
      <c r="D9">
        <v>4912</v>
      </c>
      <c r="E9">
        <v>1032</v>
      </c>
      <c r="F9">
        <v>128</v>
      </c>
      <c r="G9">
        <v>545</v>
      </c>
      <c r="H9">
        <v>162</v>
      </c>
      <c r="I9">
        <v>28</v>
      </c>
      <c r="J9">
        <v>26</v>
      </c>
      <c r="K9">
        <v>25</v>
      </c>
      <c r="L9">
        <v>434</v>
      </c>
      <c r="M9">
        <v>27</v>
      </c>
    </row>
    <row r="10" spans="1:24" x14ac:dyDescent="0.2">
      <c r="B10" t="s">
        <v>29</v>
      </c>
      <c r="C10">
        <v>789</v>
      </c>
      <c r="D10">
        <v>552</v>
      </c>
      <c r="E10">
        <v>132</v>
      </c>
      <c r="F10">
        <v>40</v>
      </c>
      <c r="G10">
        <v>54</v>
      </c>
      <c r="H10">
        <v>30</v>
      </c>
      <c r="I10">
        <v>3</v>
      </c>
      <c r="J10">
        <v>5</v>
      </c>
      <c r="K10">
        <v>2</v>
      </c>
      <c r="L10">
        <v>19</v>
      </c>
      <c r="N10">
        <v>3</v>
      </c>
    </row>
    <row r="11" spans="1:24" x14ac:dyDescent="0.2">
      <c r="B11" t="s">
        <v>23</v>
      </c>
      <c r="C11">
        <v>589</v>
      </c>
      <c r="D11">
        <v>467</v>
      </c>
      <c r="E11">
        <v>81</v>
      </c>
      <c r="F11">
        <v>5</v>
      </c>
      <c r="G11">
        <v>39</v>
      </c>
      <c r="H11">
        <v>8</v>
      </c>
      <c r="I11">
        <v>4</v>
      </c>
      <c r="K11">
        <v>4</v>
      </c>
      <c r="L11">
        <v>17</v>
      </c>
      <c r="N11">
        <v>4</v>
      </c>
    </row>
    <row r="12" spans="1:24" x14ac:dyDescent="0.2">
      <c r="B12" t="s">
        <v>27</v>
      </c>
      <c r="C12">
        <v>64</v>
      </c>
      <c r="D12">
        <v>86</v>
      </c>
      <c r="E12">
        <v>1</v>
      </c>
      <c r="F12">
        <v>4</v>
      </c>
      <c r="G12">
        <v>12</v>
      </c>
      <c r="H12">
        <v>4</v>
      </c>
      <c r="I12">
        <v>1</v>
      </c>
    </row>
    <row r="13" spans="1:24" x14ac:dyDescent="0.2">
      <c r="B13" t="s">
        <v>11</v>
      </c>
      <c r="C13">
        <v>159</v>
      </c>
      <c r="D13">
        <v>199</v>
      </c>
      <c r="E13">
        <v>5</v>
      </c>
      <c r="F13">
        <v>2</v>
      </c>
      <c r="G13">
        <v>24</v>
      </c>
      <c r="H13">
        <v>3</v>
      </c>
      <c r="I13">
        <v>2</v>
      </c>
      <c r="J13">
        <v>1</v>
      </c>
      <c r="K13">
        <v>2</v>
      </c>
      <c r="L13">
        <v>2</v>
      </c>
    </row>
    <row r="14" spans="1:24" x14ac:dyDescent="0.2">
      <c r="B14" t="s">
        <v>17</v>
      </c>
      <c r="C14">
        <v>215</v>
      </c>
      <c r="D14">
        <v>199</v>
      </c>
      <c r="E14">
        <v>65</v>
      </c>
      <c r="G14">
        <v>13</v>
      </c>
      <c r="H14">
        <v>4</v>
      </c>
      <c r="I14">
        <v>1</v>
      </c>
      <c r="L14">
        <v>2</v>
      </c>
      <c r="N14">
        <v>1</v>
      </c>
    </row>
    <row r="15" spans="1:24" x14ac:dyDescent="0.2">
      <c r="B15" t="s">
        <v>26</v>
      </c>
      <c r="C15">
        <v>130</v>
      </c>
      <c r="D15">
        <v>112</v>
      </c>
      <c r="E15">
        <v>31</v>
      </c>
      <c r="G15">
        <v>25</v>
      </c>
      <c r="H15">
        <v>6</v>
      </c>
      <c r="K15">
        <v>1</v>
      </c>
      <c r="L15">
        <v>4</v>
      </c>
      <c r="N15">
        <v>3</v>
      </c>
    </row>
    <row r="16" spans="1:24" x14ac:dyDescent="0.2">
      <c r="B16" t="s">
        <v>15</v>
      </c>
      <c r="C16">
        <v>287</v>
      </c>
      <c r="D16">
        <v>253</v>
      </c>
      <c r="E16">
        <v>81</v>
      </c>
      <c r="F16">
        <v>1</v>
      </c>
      <c r="G16">
        <v>61</v>
      </c>
      <c r="H16">
        <v>3</v>
      </c>
      <c r="I16">
        <v>3</v>
      </c>
      <c r="J16">
        <v>1</v>
      </c>
      <c r="K16">
        <v>3</v>
      </c>
      <c r="L16">
        <v>28</v>
      </c>
      <c r="M16">
        <v>2</v>
      </c>
      <c r="N16">
        <v>5</v>
      </c>
    </row>
    <row r="17" spans="1:14" x14ac:dyDescent="0.2">
      <c r="B17" t="s">
        <v>12</v>
      </c>
      <c r="C17">
        <v>335</v>
      </c>
      <c r="D17">
        <v>364</v>
      </c>
      <c r="E17">
        <v>85</v>
      </c>
      <c r="G17">
        <v>19</v>
      </c>
      <c r="H17">
        <v>6</v>
      </c>
      <c r="I17">
        <v>3</v>
      </c>
      <c r="J17">
        <v>1</v>
      </c>
      <c r="K17">
        <v>4</v>
      </c>
      <c r="L17">
        <v>6</v>
      </c>
      <c r="N17">
        <v>7</v>
      </c>
    </row>
    <row r="18" spans="1:14" x14ac:dyDescent="0.2">
      <c r="B18" t="s">
        <v>20</v>
      </c>
      <c r="C18">
        <v>402</v>
      </c>
      <c r="D18">
        <v>687</v>
      </c>
      <c r="E18">
        <v>135</v>
      </c>
      <c r="F18">
        <v>1</v>
      </c>
      <c r="G18">
        <v>26</v>
      </c>
      <c r="H18">
        <v>18</v>
      </c>
      <c r="I18">
        <v>1</v>
      </c>
      <c r="J18">
        <v>1</v>
      </c>
      <c r="K18">
        <v>1</v>
      </c>
      <c r="L18">
        <v>17</v>
      </c>
      <c r="M18">
        <v>1</v>
      </c>
      <c r="N18">
        <v>4</v>
      </c>
    </row>
    <row r="19" spans="1:14" x14ac:dyDescent="0.2">
      <c r="B19" t="s">
        <v>18</v>
      </c>
      <c r="C19">
        <v>90</v>
      </c>
      <c r="D19">
        <v>177</v>
      </c>
      <c r="E19">
        <v>8</v>
      </c>
      <c r="F19">
        <v>2</v>
      </c>
      <c r="G19">
        <v>7</v>
      </c>
      <c r="H19">
        <v>3</v>
      </c>
      <c r="I19">
        <v>1</v>
      </c>
      <c r="K19">
        <v>2</v>
      </c>
      <c r="L19">
        <v>6</v>
      </c>
      <c r="N19">
        <v>1</v>
      </c>
    </row>
    <row r="20" spans="1:14" x14ac:dyDescent="0.2">
      <c r="B20" t="s">
        <v>21</v>
      </c>
      <c r="C20">
        <v>558</v>
      </c>
      <c r="D20">
        <v>220</v>
      </c>
      <c r="E20">
        <v>25</v>
      </c>
      <c r="F20">
        <v>1</v>
      </c>
      <c r="G20">
        <v>37</v>
      </c>
      <c r="H20">
        <v>15</v>
      </c>
      <c r="K20">
        <v>3</v>
      </c>
      <c r="L20">
        <v>71</v>
      </c>
      <c r="M20">
        <v>2</v>
      </c>
      <c r="N20">
        <v>1</v>
      </c>
    </row>
    <row r="21" spans="1:14" x14ac:dyDescent="0.2">
      <c r="B21" t="s">
        <v>25</v>
      </c>
      <c r="C21">
        <v>92</v>
      </c>
      <c r="D21">
        <v>59</v>
      </c>
      <c r="E21">
        <v>5</v>
      </c>
      <c r="G21">
        <v>2</v>
      </c>
      <c r="K21">
        <v>1</v>
      </c>
      <c r="L21" s="1">
        <v>9</v>
      </c>
    </row>
    <row r="22" spans="1:14" x14ac:dyDescent="0.2">
      <c r="B22" t="s">
        <v>16</v>
      </c>
      <c r="C22">
        <v>336</v>
      </c>
      <c r="D22">
        <v>214</v>
      </c>
      <c r="E22">
        <v>77</v>
      </c>
      <c r="F22">
        <v>5</v>
      </c>
      <c r="G22">
        <v>46</v>
      </c>
      <c r="H22">
        <v>7</v>
      </c>
      <c r="J22">
        <v>4</v>
      </c>
      <c r="L22">
        <v>84</v>
      </c>
      <c r="M22">
        <v>14</v>
      </c>
      <c r="N22">
        <v>4</v>
      </c>
    </row>
    <row r="23" spans="1:14" x14ac:dyDescent="0.2">
      <c r="B23" t="s">
        <v>19</v>
      </c>
      <c r="C23">
        <v>696</v>
      </c>
      <c r="D23">
        <v>326</v>
      </c>
      <c r="E23">
        <v>97</v>
      </c>
      <c r="F23">
        <v>19</v>
      </c>
      <c r="G23">
        <v>21</v>
      </c>
      <c r="H23">
        <v>11</v>
      </c>
      <c r="K23">
        <v>1</v>
      </c>
      <c r="L23">
        <v>20</v>
      </c>
      <c r="N23">
        <v>1</v>
      </c>
    </row>
    <row r="24" spans="1:14" x14ac:dyDescent="0.2">
      <c r="B24" t="s">
        <v>120</v>
      </c>
      <c r="C24">
        <v>391</v>
      </c>
      <c r="D24">
        <v>286</v>
      </c>
      <c r="E24">
        <v>32</v>
      </c>
      <c r="F24">
        <v>5</v>
      </c>
      <c r="G24">
        <v>48</v>
      </c>
      <c r="H24">
        <v>11</v>
      </c>
      <c r="I24">
        <v>1</v>
      </c>
      <c r="J24">
        <v>5</v>
      </c>
      <c r="L24">
        <v>84</v>
      </c>
      <c r="M24">
        <v>4</v>
      </c>
      <c r="N24">
        <v>7</v>
      </c>
    </row>
    <row r="25" spans="1:14" x14ac:dyDescent="0.2">
      <c r="B25" t="s">
        <v>121</v>
      </c>
      <c r="C25">
        <v>255</v>
      </c>
      <c r="D25">
        <v>269</v>
      </c>
      <c r="E25">
        <v>26</v>
      </c>
      <c r="F25">
        <v>8</v>
      </c>
      <c r="G25">
        <v>38</v>
      </c>
      <c r="H25">
        <v>12</v>
      </c>
      <c r="I25">
        <v>7</v>
      </c>
      <c r="J25">
        <v>6</v>
      </c>
      <c r="K25">
        <v>1</v>
      </c>
      <c r="L25">
        <v>36</v>
      </c>
      <c r="M25">
        <v>2</v>
      </c>
    </row>
    <row r="26" spans="1:14" x14ac:dyDescent="0.2">
      <c r="B26" t="s">
        <v>22</v>
      </c>
      <c r="C26">
        <v>553</v>
      </c>
      <c r="D26">
        <v>442</v>
      </c>
      <c r="E26">
        <v>129</v>
      </c>
      <c r="F26">
        <v>35</v>
      </c>
      <c r="G26">
        <v>53</v>
      </c>
      <c r="H26">
        <v>21</v>
      </c>
      <c r="I26">
        <v>1</v>
      </c>
      <c r="J26">
        <v>2</v>
      </c>
      <c r="L26">
        <v>29</v>
      </c>
      <c r="M26">
        <v>2</v>
      </c>
    </row>
    <row r="28" spans="1:14" x14ac:dyDescent="0.2">
      <c r="B28" t="s">
        <v>28</v>
      </c>
      <c r="C28">
        <f>SUM(C10:C26)</f>
        <v>5941</v>
      </c>
      <c r="D28">
        <f t="shared" ref="D28:N28" si="0">SUM(D10:D26)</f>
        <v>4912</v>
      </c>
      <c r="E28">
        <f t="shared" si="0"/>
        <v>1015</v>
      </c>
      <c r="F28">
        <f t="shared" si="0"/>
        <v>128</v>
      </c>
      <c r="G28">
        <f t="shared" si="0"/>
        <v>525</v>
      </c>
      <c r="H28">
        <f t="shared" si="0"/>
        <v>162</v>
      </c>
      <c r="I28">
        <f t="shared" si="0"/>
        <v>28</v>
      </c>
      <c r="J28">
        <f t="shared" si="0"/>
        <v>26</v>
      </c>
      <c r="K28">
        <f t="shared" si="0"/>
        <v>25</v>
      </c>
      <c r="L28">
        <f t="shared" si="0"/>
        <v>434</v>
      </c>
      <c r="M28">
        <f t="shared" si="0"/>
        <v>27</v>
      </c>
      <c r="N28">
        <f t="shared" si="0"/>
        <v>41</v>
      </c>
    </row>
    <row r="30" spans="1:14" x14ac:dyDescent="0.2">
      <c r="A30" t="s">
        <v>31</v>
      </c>
      <c r="B30" t="s">
        <v>109</v>
      </c>
      <c r="C30">
        <v>2462</v>
      </c>
      <c r="D30">
        <v>2453</v>
      </c>
      <c r="E30">
        <v>580</v>
      </c>
      <c r="F30">
        <v>65</v>
      </c>
      <c r="G30">
        <v>273</v>
      </c>
      <c r="H30">
        <v>81</v>
      </c>
      <c r="I30">
        <v>3</v>
      </c>
      <c r="J30">
        <v>24</v>
      </c>
      <c r="K30">
        <v>8</v>
      </c>
      <c r="L30">
        <v>408</v>
      </c>
      <c r="M30">
        <v>12</v>
      </c>
    </row>
    <row r="31" spans="1:14" x14ac:dyDescent="0.2">
      <c r="B31" t="s">
        <v>30</v>
      </c>
      <c r="C31">
        <v>572</v>
      </c>
      <c r="D31">
        <v>234</v>
      </c>
      <c r="E31">
        <v>124</v>
      </c>
      <c r="F31">
        <v>1</v>
      </c>
      <c r="G31">
        <v>44</v>
      </c>
      <c r="H31">
        <v>13</v>
      </c>
      <c r="J31">
        <v>3</v>
      </c>
      <c r="L31">
        <v>15</v>
      </c>
    </row>
    <row r="32" spans="1:14" x14ac:dyDescent="0.2">
      <c r="B32" t="s">
        <v>33</v>
      </c>
      <c r="C32">
        <v>776</v>
      </c>
      <c r="D32">
        <v>696</v>
      </c>
      <c r="E32">
        <v>190</v>
      </c>
      <c r="F32">
        <v>59</v>
      </c>
      <c r="G32">
        <v>72</v>
      </c>
      <c r="H32">
        <v>28</v>
      </c>
      <c r="I32">
        <v>1</v>
      </c>
      <c r="J32">
        <v>16</v>
      </c>
      <c r="K32">
        <v>2</v>
      </c>
      <c r="L32">
        <v>22</v>
      </c>
      <c r="M32">
        <v>1</v>
      </c>
    </row>
    <row r="33" spans="1:14" x14ac:dyDescent="0.2">
      <c r="B33" t="s">
        <v>32</v>
      </c>
      <c r="C33">
        <v>255</v>
      </c>
      <c r="D33">
        <v>65</v>
      </c>
      <c r="E33">
        <v>74</v>
      </c>
      <c r="F33">
        <v>2</v>
      </c>
      <c r="G33">
        <v>10</v>
      </c>
      <c r="H33">
        <v>8</v>
      </c>
      <c r="L33">
        <v>2</v>
      </c>
    </row>
    <row r="34" spans="1:14" x14ac:dyDescent="0.2">
      <c r="B34" t="s">
        <v>34</v>
      </c>
      <c r="C34">
        <v>530</v>
      </c>
      <c r="D34">
        <v>146</v>
      </c>
      <c r="E34">
        <v>152</v>
      </c>
      <c r="F34">
        <v>1</v>
      </c>
      <c r="G34">
        <v>32</v>
      </c>
      <c r="H34">
        <v>7</v>
      </c>
      <c r="I34">
        <v>2</v>
      </c>
      <c r="J34">
        <v>3</v>
      </c>
      <c r="K34">
        <v>2</v>
      </c>
      <c r="L34">
        <v>9</v>
      </c>
      <c r="M34">
        <v>1</v>
      </c>
    </row>
    <row r="35" spans="1:14" x14ac:dyDescent="0.2">
      <c r="B35" t="s">
        <v>36</v>
      </c>
      <c r="C35">
        <v>165</v>
      </c>
      <c r="D35">
        <v>174</v>
      </c>
      <c r="E35">
        <v>13</v>
      </c>
      <c r="G35">
        <v>22</v>
      </c>
      <c r="H35">
        <v>1</v>
      </c>
      <c r="L35">
        <v>7</v>
      </c>
    </row>
    <row r="36" spans="1:14" x14ac:dyDescent="0.2">
      <c r="B36" t="s">
        <v>35</v>
      </c>
      <c r="C36">
        <v>91</v>
      </c>
      <c r="D36">
        <v>545</v>
      </c>
      <c r="E36">
        <v>7</v>
      </c>
      <c r="F36">
        <v>1</v>
      </c>
      <c r="G36">
        <v>55</v>
      </c>
      <c r="H36">
        <v>18</v>
      </c>
      <c r="L36">
        <v>117</v>
      </c>
      <c r="M36">
        <v>2</v>
      </c>
    </row>
    <row r="37" spans="1:14" x14ac:dyDescent="0.2">
      <c r="B37" t="s">
        <v>37</v>
      </c>
      <c r="C37">
        <v>46</v>
      </c>
      <c r="D37">
        <v>107</v>
      </c>
      <c r="E37">
        <v>20</v>
      </c>
      <c r="G37">
        <v>17</v>
      </c>
      <c r="H37">
        <v>6</v>
      </c>
      <c r="J37">
        <v>3</v>
      </c>
      <c r="K37">
        <v>2</v>
      </c>
      <c r="L37">
        <v>138</v>
      </c>
      <c r="M37">
        <v>4</v>
      </c>
    </row>
    <row r="38" spans="1:14" x14ac:dyDescent="0.2">
      <c r="B38" t="s">
        <v>38</v>
      </c>
      <c r="C38">
        <v>27</v>
      </c>
      <c r="D38">
        <v>186</v>
      </c>
      <c r="F38">
        <v>1</v>
      </c>
      <c r="G38">
        <v>21</v>
      </c>
      <c r="K38">
        <v>1</v>
      </c>
      <c r="L38">
        <v>98</v>
      </c>
      <c r="M38">
        <v>4</v>
      </c>
    </row>
    <row r="40" spans="1:14" x14ac:dyDescent="0.2">
      <c r="B40" t="s">
        <v>28</v>
      </c>
      <c r="C40">
        <f t="shared" ref="C40:M40" si="1">SUM(C31:C38)</f>
        <v>2462</v>
      </c>
      <c r="D40">
        <f t="shared" si="1"/>
        <v>2153</v>
      </c>
      <c r="E40">
        <f t="shared" si="1"/>
        <v>580</v>
      </c>
      <c r="F40">
        <f t="shared" si="1"/>
        <v>65</v>
      </c>
      <c r="G40">
        <f t="shared" si="1"/>
        <v>273</v>
      </c>
      <c r="H40">
        <f t="shared" si="1"/>
        <v>81</v>
      </c>
      <c r="I40">
        <f t="shared" si="1"/>
        <v>3</v>
      </c>
      <c r="J40">
        <f t="shared" si="1"/>
        <v>25</v>
      </c>
      <c r="K40">
        <f t="shared" si="1"/>
        <v>7</v>
      </c>
      <c r="L40">
        <f t="shared" si="1"/>
        <v>408</v>
      </c>
      <c r="M40">
        <f t="shared" si="1"/>
        <v>12</v>
      </c>
    </row>
    <row r="42" spans="1:14" x14ac:dyDescent="0.2">
      <c r="A42" t="s">
        <v>40</v>
      </c>
      <c r="B42" t="s">
        <v>109</v>
      </c>
      <c r="C42">
        <v>1944</v>
      </c>
      <c r="D42">
        <v>3614</v>
      </c>
      <c r="E42">
        <v>332</v>
      </c>
      <c r="F42">
        <v>18</v>
      </c>
      <c r="G42">
        <v>892</v>
      </c>
      <c r="H42">
        <v>110</v>
      </c>
      <c r="I42">
        <v>12</v>
      </c>
      <c r="J42">
        <v>25</v>
      </c>
      <c r="K42">
        <v>18</v>
      </c>
      <c r="L42">
        <v>138</v>
      </c>
      <c r="M42">
        <v>5</v>
      </c>
      <c r="N42">
        <v>38</v>
      </c>
    </row>
    <row r="43" spans="1:14" x14ac:dyDescent="0.2">
      <c r="B43" t="s">
        <v>42</v>
      </c>
      <c r="C43">
        <v>93</v>
      </c>
      <c r="D43">
        <v>37</v>
      </c>
      <c r="E43">
        <v>23</v>
      </c>
      <c r="G43">
        <v>28</v>
      </c>
      <c r="H43">
        <v>4</v>
      </c>
      <c r="J43">
        <v>1</v>
      </c>
      <c r="L43">
        <v>1</v>
      </c>
      <c r="M43">
        <v>1</v>
      </c>
      <c r="N43">
        <v>1</v>
      </c>
    </row>
    <row r="44" spans="1:14" x14ac:dyDescent="0.2">
      <c r="B44" t="s">
        <v>60</v>
      </c>
      <c r="C44">
        <v>49</v>
      </c>
      <c r="D44">
        <v>141</v>
      </c>
      <c r="E44">
        <v>17</v>
      </c>
      <c r="G44">
        <v>31</v>
      </c>
      <c r="H44">
        <v>3</v>
      </c>
      <c r="I44">
        <v>1</v>
      </c>
      <c r="J44">
        <v>1</v>
      </c>
      <c r="N44">
        <v>2</v>
      </c>
    </row>
    <row r="45" spans="1:14" x14ac:dyDescent="0.2">
      <c r="B45" t="s">
        <v>122</v>
      </c>
      <c r="C45">
        <v>298</v>
      </c>
      <c r="D45">
        <v>414</v>
      </c>
      <c r="E45">
        <v>22</v>
      </c>
      <c r="F45">
        <v>3</v>
      </c>
      <c r="G45">
        <v>110</v>
      </c>
      <c r="H45">
        <v>24</v>
      </c>
      <c r="I45">
        <v>3</v>
      </c>
      <c r="J45">
        <v>4</v>
      </c>
      <c r="K45">
        <v>1</v>
      </c>
      <c r="L45">
        <v>63</v>
      </c>
      <c r="M45">
        <v>1</v>
      </c>
      <c r="N45">
        <v>2</v>
      </c>
    </row>
    <row r="46" spans="1:14" x14ac:dyDescent="0.2">
      <c r="B46" t="s">
        <v>123</v>
      </c>
      <c r="C46">
        <v>138</v>
      </c>
      <c r="D46">
        <v>210</v>
      </c>
      <c r="E46">
        <v>32</v>
      </c>
      <c r="G46">
        <v>70</v>
      </c>
      <c r="H46">
        <v>17</v>
      </c>
      <c r="J46">
        <v>1</v>
      </c>
      <c r="L46">
        <v>43</v>
      </c>
      <c r="M46">
        <v>2</v>
      </c>
      <c r="N46">
        <v>3</v>
      </c>
    </row>
    <row r="47" spans="1:14" x14ac:dyDescent="0.2">
      <c r="B47" t="s">
        <v>59</v>
      </c>
      <c r="C47">
        <v>28</v>
      </c>
      <c r="D47">
        <v>232</v>
      </c>
      <c r="E47">
        <v>3</v>
      </c>
      <c r="G47">
        <v>25</v>
      </c>
      <c r="H47">
        <v>2</v>
      </c>
      <c r="J47">
        <v>1</v>
      </c>
      <c r="K47">
        <v>2</v>
      </c>
    </row>
    <row r="48" spans="1:14" x14ac:dyDescent="0.2">
      <c r="B48" t="s">
        <v>46</v>
      </c>
      <c r="C48">
        <v>62</v>
      </c>
      <c r="D48">
        <v>161</v>
      </c>
      <c r="E48">
        <v>6</v>
      </c>
      <c r="F48">
        <v>1</v>
      </c>
      <c r="G48">
        <v>36</v>
      </c>
      <c r="J48">
        <v>2</v>
      </c>
      <c r="K48">
        <v>7</v>
      </c>
      <c r="L48">
        <v>3</v>
      </c>
      <c r="N48">
        <v>2</v>
      </c>
    </row>
    <row r="49" spans="2:14" x14ac:dyDescent="0.2">
      <c r="B49" t="s">
        <v>58</v>
      </c>
      <c r="C49">
        <v>75</v>
      </c>
      <c r="D49">
        <v>159</v>
      </c>
      <c r="E49">
        <v>20</v>
      </c>
      <c r="G49">
        <v>22</v>
      </c>
      <c r="H49">
        <v>3</v>
      </c>
    </row>
    <row r="50" spans="2:14" x14ac:dyDescent="0.2">
      <c r="B50" t="s">
        <v>57</v>
      </c>
      <c r="C50">
        <v>14</v>
      </c>
      <c r="D50">
        <v>178</v>
      </c>
      <c r="E50">
        <v>3</v>
      </c>
      <c r="F50">
        <v>2</v>
      </c>
      <c r="G50">
        <v>44</v>
      </c>
      <c r="H50">
        <v>2</v>
      </c>
      <c r="I50">
        <v>1</v>
      </c>
      <c r="J50">
        <v>2</v>
      </c>
      <c r="L50">
        <v>2</v>
      </c>
      <c r="N50">
        <v>2</v>
      </c>
    </row>
    <row r="51" spans="2:14" x14ac:dyDescent="0.2">
      <c r="B51" t="s">
        <v>52</v>
      </c>
      <c r="C51">
        <v>25</v>
      </c>
      <c r="D51">
        <v>135</v>
      </c>
      <c r="E51">
        <v>4</v>
      </c>
      <c r="G51">
        <v>31</v>
      </c>
      <c r="K51">
        <v>1</v>
      </c>
      <c r="N51">
        <v>1</v>
      </c>
    </row>
    <row r="52" spans="2:14" x14ac:dyDescent="0.2">
      <c r="B52" t="s">
        <v>55</v>
      </c>
      <c r="C52">
        <v>18</v>
      </c>
      <c r="D52">
        <v>108</v>
      </c>
      <c r="E52">
        <v>5</v>
      </c>
      <c r="G52">
        <v>38</v>
      </c>
      <c r="N52">
        <v>3</v>
      </c>
    </row>
    <row r="53" spans="2:14" x14ac:dyDescent="0.2">
      <c r="B53" t="s">
        <v>56</v>
      </c>
      <c r="C53">
        <v>11</v>
      </c>
      <c r="D53">
        <v>111</v>
      </c>
      <c r="E53">
        <v>5</v>
      </c>
      <c r="G53">
        <v>23</v>
      </c>
      <c r="J53">
        <v>2</v>
      </c>
      <c r="K53">
        <v>3</v>
      </c>
      <c r="N53">
        <v>3</v>
      </c>
    </row>
    <row r="54" spans="2:14" x14ac:dyDescent="0.2">
      <c r="B54" t="s">
        <v>54</v>
      </c>
      <c r="C54">
        <v>47</v>
      </c>
      <c r="D54">
        <v>99</v>
      </c>
      <c r="E54">
        <v>3</v>
      </c>
      <c r="G54">
        <v>60</v>
      </c>
    </row>
    <row r="55" spans="2:14" x14ac:dyDescent="0.2">
      <c r="B55" t="s">
        <v>61</v>
      </c>
      <c r="C55">
        <v>150</v>
      </c>
      <c r="D55">
        <v>287</v>
      </c>
      <c r="E55">
        <v>14</v>
      </c>
      <c r="G55" s="1">
        <v>50</v>
      </c>
      <c r="H55">
        <v>8</v>
      </c>
      <c r="I55">
        <v>2</v>
      </c>
      <c r="J55">
        <v>1</v>
      </c>
      <c r="L55">
        <v>3</v>
      </c>
      <c r="N55">
        <v>3</v>
      </c>
    </row>
    <row r="56" spans="2:14" x14ac:dyDescent="0.2">
      <c r="B56" t="s">
        <v>44</v>
      </c>
      <c r="C56">
        <v>431</v>
      </c>
      <c r="D56">
        <v>109</v>
      </c>
      <c r="E56">
        <v>106</v>
      </c>
      <c r="F56">
        <v>1</v>
      </c>
      <c r="G56">
        <v>36</v>
      </c>
      <c r="H56">
        <v>7</v>
      </c>
      <c r="I56">
        <v>1</v>
      </c>
      <c r="J56">
        <v>7</v>
      </c>
      <c r="K56">
        <v>1</v>
      </c>
      <c r="L56">
        <v>6</v>
      </c>
      <c r="N56">
        <v>1</v>
      </c>
    </row>
    <row r="57" spans="2:14" x14ac:dyDescent="0.2">
      <c r="B57" t="s">
        <v>53</v>
      </c>
      <c r="C57">
        <v>11</v>
      </c>
      <c r="D57">
        <v>433</v>
      </c>
      <c r="E57">
        <v>2</v>
      </c>
      <c r="F57">
        <v>1</v>
      </c>
      <c r="G57">
        <v>36</v>
      </c>
      <c r="H57">
        <v>2</v>
      </c>
    </row>
    <row r="58" spans="2:14" x14ac:dyDescent="0.2">
      <c r="B58" t="s">
        <v>51</v>
      </c>
      <c r="C58">
        <v>61</v>
      </c>
      <c r="D58">
        <v>55</v>
      </c>
      <c r="E58">
        <v>17</v>
      </c>
      <c r="G58">
        <v>23</v>
      </c>
      <c r="H58">
        <v>16</v>
      </c>
      <c r="I58">
        <v>1</v>
      </c>
      <c r="J58">
        <v>2</v>
      </c>
      <c r="K58">
        <v>1</v>
      </c>
      <c r="L58">
        <v>12</v>
      </c>
      <c r="N58">
        <v>5</v>
      </c>
    </row>
    <row r="59" spans="2:14" x14ac:dyDescent="0.2">
      <c r="B59" t="s">
        <v>50</v>
      </c>
      <c r="C59">
        <v>108</v>
      </c>
      <c r="D59">
        <v>121</v>
      </c>
      <c r="E59">
        <v>34</v>
      </c>
      <c r="G59">
        <v>60</v>
      </c>
      <c r="H59">
        <v>3</v>
      </c>
      <c r="I59">
        <v>20</v>
      </c>
      <c r="J59">
        <v>1</v>
      </c>
      <c r="L59">
        <v>1</v>
      </c>
      <c r="N59">
        <v>2</v>
      </c>
    </row>
    <row r="60" spans="2:14" x14ac:dyDescent="0.2">
      <c r="B60" t="s">
        <v>49</v>
      </c>
      <c r="C60">
        <v>14</v>
      </c>
      <c r="D60">
        <v>135</v>
      </c>
      <c r="E60">
        <v>2</v>
      </c>
      <c r="G60">
        <v>13</v>
      </c>
      <c r="H60">
        <v>1</v>
      </c>
      <c r="L60">
        <v>1</v>
      </c>
      <c r="M60">
        <v>1</v>
      </c>
      <c r="N60">
        <v>2</v>
      </c>
    </row>
    <row r="61" spans="2:14" x14ac:dyDescent="0.2">
      <c r="B61" t="s">
        <v>48</v>
      </c>
      <c r="C61">
        <v>4</v>
      </c>
      <c r="D61">
        <v>94</v>
      </c>
      <c r="G61">
        <v>24</v>
      </c>
      <c r="H61">
        <v>2</v>
      </c>
    </row>
    <row r="62" spans="2:14" x14ac:dyDescent="0.2">
      <c r="B62" t="s">
        <v>47</v>
      </c>
      <c r="C62">
        <v>3</v>
      </c>
      <c r="D62">
        <v>7</v>
      </c>
      <c r="F62">
        <v>1</v>
      </c>
      <c r="G62">
        <v>30</v>
      </c>
      <c r="I62">
        <v>1</v>
      </c>
    </row>
    <row r="63" spans="2:14" x14ac:dyDescent="0.2">
      <c r="B63" t="s">
        <v>45</v>
      </c>
      <c r="C63">
        <v>242</v>
      </c>
      <c r="D63">
        <v>161</v>
      </c>
      <c r="E63">
        <v>33</v>
      </c>
      <c r="G63">
        <v>35</v>
      </c>
      <c r="H63">
        <v>7</v>
      </c>
      <c r="K63">
        <v>1</v>
      </c>
      <c r="L63">
        <v>1</v>
      </c>
      <c r="N63">
        <v>4</v>
      </c>
    </row>
    <row r="64" spans="2:14" x14ac:dyDescent="0.2">
      <c r="B64" t="s">
        <v>39</v>
      </c>
      <c r="C64">
        <v>62</v>
      </c>
      <c r="D64">
        <v>227</v>
      </c>
      <c r="E64">
        <v>19</v>
      </c>
      <c r="F64">
        <v>9</v>
      </c>
      <c r="G64">
        <v>67</v>
      </c>
      <c r="H64">
        <v>9</v>
      </c>
      <c r="K64">
        <v>1</v>
      </c>
      <c r="L64">
        <v>2</v>
      </c>
      <c r="N64">
        <v>2</v>
      </c>
    </row>
    <row r="66" spans="1:14" x14ac:dyDescent="0.2">
      <c r="B66" t="s">
        <v>28</v>
      </c>
      <c r="C66">
        <f>SUM(C43:C64)</f>
        <v>1944</v>
      </c>
      <c r="D66">
        <f t="shared" ref="D66:N66" si="2">SUM(D43:D64)</f>
        <v>3614</v>
      </c>
      <c r="E66">
        <f t="shared" si="2"/>
        <v>370</v>
      </c>
      <c r="F66">
        <f t="shared" si="2"/>
        <v>18</v>
      </c>
      <c r="G66">
        <f t="shared" si="2"/>
        <v>892</v>
      </c>
      <c r="H66">
        <f t="shared" si="2"/>
        <v>110</v>
      </c>
      <c r="I66">
        <f t="shared" si="2"/>
        <v>30</v>
      </c>
      <c r="J66">
        <f t="shared" si="2"/>
        <v>25</v>
      </c>
      <c r="K66">
        <f t="shared" si="2"/>
        <v>18</v>
      </c>
      <c r="L66">
        <f t="shared" si="2"/>
        <v>138</v>
      </c>
      <c r="M66">
        <f t="shared" si="2"/>
        <v>5</v>
      </c>
      <c r="N66">
        <f t="shared" si="2"/>
        <v>38</v>
      </c>
    </row>
    <row r="68" spans="1:14" x14ac:dyDescent="0.2">
      <c r="A68" t="s">
        <v>64</v>
      </c>
      <c r="B68" t="s">
        <v>109</v>
      </c>
      <c r="C68">
        <v>1728</v>
      </c>
      <c r="D68">
        <v>2518</v>
      </c>
      <c r="E68">
        <v>587</v>
      </c>
      <c r="F68">
        <v>34</v>
      </c>
      <c r="G68">
        <v>542</v>
      </c>
      <c r="H68">
        <v>89</v>
      </c>
      <c r="I68">
        <v>1</v>
      </c>
      <c r="J68">
        <v>18</v>
      </c>
      <c r="K68">
        <v>30</v>
      </c>
      <c r="L68">
        <v>45</v>
      </c>
      <c r="M68">
        <v>3</v>
      </c>
      <c r="N68" s="1">
        <v>26</v>
      </c>
    </row>
    <row r="69" spans="1:14" x14ac:dyDescent="0.2">
      <c r="B69" t="s">
        <v>124</v>
      </c>
      <c r="C69">
        <v>307</v>
      </c>
      <c r="D69">
        <v>658</v>
      </c>
      <c r="E69">
        <v>160</v>
      </c>
      <c r="F69">
        <v>26</v>
      </c>
      <c r="G69">
        <v>75</v>
      </c>
      <c r="H69">
        <v>19</v>
      </c>
      <c r="J69">
        <v>12</v>
      </c>
      <c r="K69">
        <v>1</v>
      </c>
      <c r="L69">
        <v>10</v>
      </c>
      <c r="N69">
        <v>2</v>
      </c>
    </row>
    <row r="70" spans="1:14" x14ac:dyDescent="0.2">
      <c r="B70" t="s">
        <v>67</v>
      </c>
      <c r="C70">
        <v>23</v>
      </c>
      <c r="D70">
        <v>200</v>
      </c>
      <c r="E70">
        <v>18</v>
      </c>
      <c r="G70">
        <v>21</v>
      </c>
      <c r="H70">
        <v>1</v>
      </c>
      <c r="M70">
        <v>1</v>
      </c>
    </row>
    <row r="71" spans="1:14" x14ac:dyDescent="0.2">
      <c r="B71" t="s">
        <v>125</v>
      </c>
      <c r="C71">
        <v>7</v>
      </c>
      <c r="D71">
        <v>187</v>
      </c>
      <c r="E71">
        <v>1</v>
      </c>
      <c r="G71">
        <v>28</v>
      </c>
      <c r="H71">
        <v>1</v>
      </c>
      <c r="N71">
        <v>1</v>
      </c>
    </row>
    <row r="72" spans="1:14" x14ac:dyDescent="0.2">
      <c r="B72" t="s">
        <v>70</v>
      </c>
      <c r="C72">
        <v>14</v>
      </c>
      <c r="D72" s="1">
        <v>191</v>
      </c>
      <c r="E72">
        <v>3</v>
      </c>
      <c r="F72">
        <v>1</v>
      </c>
      <c r="G72">
        <v>40</v>
      </c>
      <c r="H72">
        <v>2</v>
      </c>
      <c r="L72">
        <v>1</v>
      </c>
      <c r="N72">
        <v>2</v>
      </c>
    </row>
    <row r="73" spans="1:14" x14ac:dyDescent="0.2">
      <c r="B73" t="s">
        <v>68</v>
      </c>
      <c r="C73">
        <v>28</v>
      </c>
      <c r="D73">
        <v>68</v>
      </c>
      <c r="E73">
        <v>9</v>
      </c>
      <c r="G73">
        <v>19</v>
      </c>
      <c r="K73">
        <v>1</v>
      </c>
      <c r="L73">
        <v>3</v>
      </c>
      <c r="N73">
        <v>1</v>
      </c>
    </row>
    <row r="74" spans="1:14" x14ac:dyDescent="0.2">
      <c r="B74" t="s">
        <v>73</v>
      </c>
      <c r="C74">
        <v>158</v>
      </c>
      <c r="D74" s="1">
        <v>257</v>
      </c>
      <c r="E74">
        <v>18</v>
      </c>
      <c r="G74">
        <v>127</v>
      </c>
      <c r="H74">
        <v>14</v>
      </c>
      <c r="I74">
        <v>1</v>
      </c>
      <c r="J74">
        <v>1</v>
      </c>
      <c r="K74">
        <v>25</v>
      </c>
      <c r="L74">
        <v>2</v>
      </c>
      <c r="N74">
        <v>6</v>
      </c>
    </row>
    <row r="75" spans="1:14" x14ac:dyDescent="0.2">
      <c r="B75" t="s">
        <v>74</v>
      </c>
      <c r="C75">
        <v>346</v>
      </c>
      <c r="D75">
        <v>170</v>
      </c>
      <c r="E75">
        <v>58</v>
      </c>
      <c r="G75">
        <v>48</v>
      </c>
      <c r="H75">
        <v>10</v>
      </c>
      <c r="J75">
        <v>4</v>
      </c>
      <c r="L75">
        <v>3</v>
      </c>
      <c r="M75">
        <v>2</v>
      </c>
      <c r="N75">
        <v>3</v>
      </c>
    </row>
    <row r="76" spans="1:14" x14ac:dyDescent="0.2">
      <c r="B76" t="s">
        <v>71</v>
      </c>
      <c r="C76">
        <v>272</v>
      </c>
      <c r="D76" s="1">
        <v>180</v>
      </c>
      <c r="E76">
        <v>78</v>
      </c>
      <c r="F76">
        <v>1</v>
      </c>
      <c r="G76">
        <v>36</v>
      </c>
      <c r="H76">
        <v>14</v>
      </c>
      <c r="J76">
        <v>1</v>
      </c>
      <c r="L76">
        <v>6</v>
      </c>
      <c r="N76">
        <v>1</v>
      </c>
    </row>
    <row r="77" spans="1:14" x14ac:dyDescent="0.2">
      <c r="B77" t="s">
        <v>72</v>
      </c>
      <c r="C77">
        <v>511</v>
      </c>
      <c r="D77">
        <v>262</v>
      </c>
      <c r="E77">
        <v>170</v>
      </c>
      <c r="F77">
        <v>2</v>
      </c>
      <c r="G77">
        <v>104</v>
      </c>
      <c r="H77">
        <v>14</v>
      </c>
      <c r="K77">
        <v>3</v>
      </c>
      <c r="L77">
        <v>16</v>
      </c>
      <c r="N77">
        <v>3</v>
      </c>
    </row>
    <row r="78" spans="1:14" x14ac:dyDescent="0.2">
      <c r="B78" t="s">
        <v>66</v>
      </c>
      <c r="C78">
        <v>58</v>
      </c>
      <c r="D78" s="1">
        <v>286</v>
      </c>
      <c r="E78">
        <v>71</v>
      </c>
      <c r="F78">
        <v>4</v>
      </c>
      <c r="G78">
        <v>20</v>
      </c>
      <c r="H78">
        <v>11</v>
      </c>
      <c r="L78">
        <v>4</v>
      </c>
      <c r="N78">
        <v>2</v>
      </c>
    </row>
    <row r="79" spans="1:14" x14ac:dyDescent="0.2">
      <c r="B79" t="s">
        <v>69</v>
      </c>
      <c r="C79">
        <v>4</v>
      </c>
      <c r="D79">
        <v>59</v>
      </c>
      <c r="E79">
        <v>1</v>
      </c>
      <c r="G79">
        <v>24</v>
      </c>
      <c r="H79">
        <v>3</v>
      </c>
    </row>
    <row r="81" spans="1:14" x14ac:dyDescent="0.2">
      <c r="B81" t="s">
        <v>28</v>
      </c>
      <c r="C81">
        <f>SUM(C69:C79)</f>
        <v>1728</v>
      </c>
      <c r="D81">
        <f t="shared" ref="D81:N81" si="3">SUM(D69:D79)</f>
        <v>2518</v>
      </c>
      <c r="E81">
        <f t="shared" si="3"/>
        <v>587</v>
      </c>
      <c r="F81">
        <f t="shared" si="3"/>
        <v>34</v>
      </c>
      <c r="G81">
        <f t="shared" si="3"/>
        <v>542</v>
      </c>
      <c r="H81">
        <f t="shared" si="3"/>
        <v>89</v>
      </c>
      <c r="I81">
        <f t="shared" si="3"/>
        <v>1</v>
      </c>
      <c r="J81">
        <f t="shared" si="3"/>
        <v>18</v>
      </c>
      <c r="K81">
        <f t="shared" si="3"/>
        <v>30</v>
      </c>
      <c r="L81">
        <f t="shared" si="3"/>
        <v>45</v>
      </c>
      <c r="M81">
        <f t="shared" si="3"/>
        <v>3</v>
      </c>
      <c r="N81">
        <f t="shared" si="3"/>
        <v>21</v>
      </c>
    </row>
    <row r="84" spans="1:14" x14ac:dyDescent="0.2">
      <c r="A84" t="s">
        <v>75</v>
      </c>
      <c r="B84" t="s">
        <v>109</v>
      </c>
      <c r="C84">
        <v>1443</v>
      </c>
      <c r="D84">
        <v>2223</v>
      </c>
      <c r="E84">
        <v>383</v>
      </c>
      <c r="F84">
        <v>8</v>
      </c>
      <c r="G84">
        <v>524</v>
      </c>
      <c r="H84">
        <v>50</v>
      </c>
      <c r="I84">
        <v>7</v>
      </c>
      <c r="J84">
        <v>14</v>
      </c>
      <c r="K84">
        <v>58</v>
      </c>
      <c r="L84">
        <v>520</v>
      </c>
      <c r="M84">
        <v>7</v>
      </c>
      <c r="N84">
        <v>21</v>
      </c>
    </row>
    <row r="85" spans="1:14" x14ac:dyDescent="0.2">
      <c r="B85" t="s">
        <v>79</v>
      </c>
      <c r="C85">
        <v>459</v>
      </c>
      <c r="D85">
        <v>327</v>
      </c>
      <c r="E85">
        <v>59</v>
      </c>
      <c r="F85">
        <v>2</v>
      </c>
      <c r="G85">
        <v>71</v>
      </c>
      <c r="H85">
        <v>14</v>
      </c>
      <c r="I85">
        <v>1</v>
      </c>
      <c r="J85">
        <v>2</v>
      </c>
      <c r="L85">
        <v>126</v>
      </c>
      <c r="N85">
        <v>2</v>
      </c>
    </row>
    <row r="86" spans="1:14" x14ac:dyDescent="0.2">
      <c r="B86" t="s">
        <v>76</v>
      </c>
      <c r="C86">
        <v>192</v>
      </c>
      <c r="D86">
        <v>290</v>
      </c>
      <c r="E86">
        <v>21</v>
      </c>
      <c r="G86">
        <v>70</v>
      </c>
      <c r="H86">
        <v>5</v>
      </c>
      <c r="I86">
        <v>3</v>
      </c>
      <c r="J86">
        <v>2</v>
      </c>
      <c r="L86">
        <v>163</v>
      </c>
      <c r="M86">
        <v>1</v>
      </c>
      <c r="N86">
        <v>2</v>
      </c>
    </row>
    <row r="87" spans="1:14" x14ac:dyDescent="0.2">
      <c r="B87" t="s">
        <v>78</v>
      </c>
      <c r="C87">
        <v>209</v>
      </c>
      <c r="D87">
        <v>187</v>
      </c>
      <c r="E87">
        <v>64</v>
      </c>
      <c r="F87">
        <v>1</v>
      </c>
      <c r="G87">
        <v>68</v>
      </c>
      <c r="H87">
        <v>8</v>
      </c>
      <c r="I87">
        <v>2</v>
      </c>
      <c r="J87">
        <v>1</v>
      </c>
      <c r="K87">
        <v>8</v>
      </c>
      <c r="L87">
        <v>18</v>
      </c>
      <c r="N87">
        <v>2</v>
      </c>
    </row>
    <row r="88" spans="1:14" x14ac:dyDescent="0.2">
      <c r="B88" t="s">
        <v>77</v>
      </c>
      <c r="C88">
        <v>216</v>
      </c>
      <c r="D88">
        <v>90</v>
      </c>
      <c r="E88">
        <v>116</v>
      </c>
      <c r="G88">
        <v>19</v>
      </c>
      <c r="H88">
        <v>7</v>
      </c>
      <c r="J88">
        <v>6</v>
      </c>
      <c r="K88">
        <v>2</v>
      </c>
      <c r="L88">
        <v>1</v>
      </c>
      <c r="N88">
        <v>4</v>
      </c>
    </row>
    <row r="89" spans="1:14" x14ac:dyDescent="0.2">
      <c r="B89" t="s">
        <v>84</v>
      </c>
      <c r="C89">
        <v>75</v>
      </c>
      <c r="D89">
        <v>133</v>
      </c>
      <c r="E89">
        <v>33</v>
      </c>
      <c r="G89">
        <v>89</v>
      </c>
      <c r="H89">
        <v>7</v>
      </c>
      <c r="K89">
        <v>35</v>
      </c>
      <c r="L89">
        <v>14</v>
      </c>
      <c r="N89">
        <v>4</v>
      </c>
    </row>
    <row r="90" spans="1:14" x14ac:dyDescent="0.2">
      <c r="B90" t="s">
        <v>83</v>
      </c>
      <c r="C90">
        <v>124</v>
      </c>
      <c r="D90">
        <v>164</v>
      </c>
      <c r="E90">
        <v>42</v>
      </c>
      <c r="F90">
        <v>3</v>
      </c>
      <c r="G90">
        <v>66</v>
      </c>
      <c r="H90">
        <v>4</v>
      </c>
      <c r="K90">
        <v>2</v>
      </c>
      <c r="L90">
        <v>38</v>
      </c>
      <c r="M90">
        <v>1</v>
      </c>
      <c r="N90">
        <v>1</v>
      </c>
    </row>
    <row r="91" spans="1:14" x14ac:dyDescent="0.2">
      <c r="B91" t="s">
        <v>80</v>
      </c>
      <c r="C91">
        <v>60</v>
      </c>
      <c r="D91">
        <v>383</v>
      </c>
      <c r="E91">
        <v>8</v>
      </c>
      <c r="F91">
        <v>2</v>
      </c>
      <c r="G91">
        <v>87</v>
      </c>
      <c r="H91">
        <v>4</v>
      </c>
      <c r="I91">
        <v>1</v>
      </c>
      <c r="J91">
        <v>2</v>
      </c>
      <c r="K91">
        <v>7</v>
      </c>
      <c r="L91">
        <v>115</v>
      </c>
      <c r="M91">
        <v>2</v>
      </c>
      <c r="N91">
        <v>3</v>
      </c>
    </row>
    <row r="92" spans="1:14" x14ac:dyDescent="0.2">
      <c r="B92" t="s">
        <v>81</v>
      </c>
      <c r="C92">
        <v>26</v>
      </c>
      <c r="D92">
        <v>259</v>
      </c>
      <c r="E92">
        <v>12</v>
      </c>
      <c r="G92">
        <v>32</v>
      </c>
      <c r="K92">
        <v>1</v>
      </c>
      <c r="L92">
        <v>16</v>
      </c>
      <c r="N92">
        <v>2</v>
      </c>
    </row>
    <row r="93" spans="1:14" x14ac:dyDescent="0.2">
      <c r="B93" t="s">
        <v>126</v>
      </c>
      <c r="C93">
        <v>47</v>
      </c>
      <c r="D93">
        <v>150</v>
      </c>
      <c r="E93">
        <v>8</v>
      </c>
      <c r="G93">
        <v>14</v>
      </c>
      <c r="J93">
        <v>1</v>
      </c>
      <c r="K93">
        <v>2</v>
      </c>
      <c r="L93">
        <v>22</v>
      </c>
      <c r="M93">
        <v>3</v>
      </c>
      <c r="N93">
        <v>1</v>
      </c>
    </row>
    <row r="94" spans="1:14" x14ac:dyDescent="0.2">
      <c r="B94" t="s">
        <v>85</v>
      </c>
      <c r="C94">
        <v>35</v>
      </c>
      <c r="D94">
        <v>240</v>
      </c>
      <c r="E94">
        <v>20</v>
      </c>
      <c r="F94">
        <v>8</v>
      </c>
      <c r="G94">
        <v>1</v>
      </c>
      <c r="J94">
        <v>1</v>
      </c>
      <c r="K94">
        <v>7</v>
      </c>
    </row>
    <row r="96" spans="1:14" x14ac:dyDescent="0.2">
      <c r="B96" t="s">
        <v>28</v>
      </c>
      <c r="C96">
        <f>SUM(C85:C94)</f>
        <v>1443</v>
      </c>
      <c r="D96">
        <f t="shared" ref="D96:N96" si="4">SUM(D85:D94)</f>
        <v>2223</v>
      </c>
      <c r="E96">
        <f t="shared" si="4"/>
        <v>383</v>
      </c>
      <c r="F96">
        <f t="shared" si="4"/>
        <v>16</v>
      </c>
      <c r="G96">
        <f t="shared" si="4"/>
        <v>517</v>
      </c>
      <c r="H96">
        <f t="shared" si="4"/>
        <v>49</v>
      </c>
      <c r="I96">
        <f t="shared" si="4"/>
        <v>7</v>
      </c>
      <c r="J96">
        <f t="shared" si="4"/>
        <v>15</v>
      </c>
      <c r="K96">
        <f t="shared" si="4"/>
        <v>64</v>
      </c>
      <c r="L96">
        <f t="shared" si="4"/>
        <v>513</v>
      </c>
      <c r="M96">
        <f t="shared" si="4"/>
        <v>7</v>
      </c>
      <c r="N96">
        <f t="shared" si="4"/>
        <v>21</v>
      </c>
    </row>
    <row r="99" spans="1:14" x14ac:dyDescent="0.2">
      <c r="A99" t="s">
        <v>87</v>
      </c>
      <c r="B99" t="s">
        <v>109</v>
      </c>
      <c r="C99">
        <v>3542</v>
      </c>
      <c r="D99">
        <v>3249</v>
      </c>
      <c r="E99">
        <v>756</v>
      </c>
      <c r="F99">
        <v>69</v>
      </c>
      <c r="G99">
        <v>488</v>
      </c>
      <c r="H99">
        <v>42</v>
      </c>
      <c r="I99">
        <v>26</v>
      </c>
      <c r="J99">
        <v>16</v>
      </c>
      <c r="K99">
        <v>13</v>
      </c>
      <c r="L99">
        <v>728</v>
      </c>
      <c r="M99">
        <v>20</v>
      </c>
      <c r="N99">
        <v>28</v>
      </c>
    </row>
    <row r="100" spans="1:14" x14ac:dyDescent="0.2">
      <c r="B100" t="s">
        <v>88</v>
      </c>
      <c r="C100">
        <v>745</v>
      </c>
      <c r="D100">
        <v>391</v>
      </c>
      <c r="E100">
        <v>143</v>
      </c>
      <c r="F100">
        <v>31</v>
      </c>
      <c r="G100">
        <v>85</v>
      </c>
      <c r="H100">
        <v>4</v>
      </c>
      <c r="I100">
        <v>9</v>
      </c>
      <c r="J100">
        <v>4</v>
      </c>
      <c r="L100">
        <v>65</v>
      </c>
      <c r="M100">
        <v>3</v>
      </c>
      <c r="N100">
        <v>2</v>
      </c>
    </row>
    <row r="101" spans="1:14" x14ac:dyDescent="0.2">
      <c r="B101" t="s">
        <v>89</v>
      </c>
      <c r="C101">
        <v>362</v>
      </c>
      <c r="D101">
        <v>194</v>
      </c>
      <c r="E101">
        <v>144</v>
      </c>
      <c r="F101">
        <v>4</v>
      </c>
      <c r="G101">
        <v>35</v>
      </c>
      <c r="H101">
        <v>2</v>
      </c>
      <c r="I101">
        <v>2</v>
      </c>
      <c r="K101">
        <v>1</v>
      </c>
      <c r="L101">
        <v>119</v>
      </c>
      <c r="M101">
        <v>1</v>
      </c>
      <c r="N101">
        <v>6</v>
      </c>
    </row>
    <row r="102" spans="1:14" x14ac:dyDescent="0.2">
      <c r="B102" t="s">
        <v>95</v>
      </c>
      <c r="C102">
        <v>243</v>
      </c>
      <c r="D102">
        <v>310</v>
      </c>
      <c r="E102">
        <v>68</v>
      </c>
      <c r="F102">
        <v>4</v>
      </c>
      <c r="G102">
        <v>92</v>
      </c>
      <c r="I102">
        <v>1</v>
      </c>
      <c r="K102">
        <v>2</v>
      </c>
      <c r="L102">
        <v>101</v>
      </c>
      <c r="M102">
        <v>4</v>
      </c>
      <c r="N102">
        <v>7</v>
      </c>
    </row>
    <row r="103" spans="1:14" x14ac:dyDescent="0.2">
      <c r="B103" t="s">
        <v>127</v>
      </c>
      <c r="C103">
        <v>486</v>
      </c>
      <c r="D103">
        <v>224</v>
      </c>
      <c r="E103">
        <v>18</v>
      </c>
      <c r="F103">
        <v>1</v>
      </c>
      <c r="G103">
        <v>22</v>
      </c>
      <c r="H103">
        <v>4</v>
      </c>
      <c r="L103">
        <v>21</v>
      </c>
      <c r="M103">
        <v>1</v>
      </c>
      <c r="N103">
        <v>1</v>
      </c>
    </row>
    <row r="104" spans="1:14" x14ac:dyDescent="0.2">
      <c r="B104" t="s">
        <v>91</v>
      </c>
      <c r="C104">
        <v>607</v>
      </c>
      <c r="D104">
        <v>434</v>
      </c>
      <c r="E104">
        <v>141</v>
      </c>
      <c r="F104">
        <v>14</v>
      </c>
      <c r="G104">
        <v>45</v>
      </c>
      <c r="H104">
        <v>10</v>
      </c>
      <c r="I104">
        <v>1</v>
      </c>
      <c r="J104">
        <v>1</v>
      </c>
      <c r="K104">
        <v>4</v>
      </c>
      <c r="L104">
        <v>113</v>
      </c>
      <c r="M104">
        <v>2</v>
      </c>
      <c r="N104">
        <v>6</v>
      </c>
    </row>
    <row r="105" spans="1:14" x14ac:dyDescent="0.2">
      <c r="B105" t="s">
        <v>128</v>
      </c>
      <c r="C105">
        <v>97</v>
      </c>
      <c r="D105">
        <v>158</v>
      </c>
      <c r="E105">
        <v>35</v>
      </c>
      <c r="F105">
        <v>3</v>
      </c>
      <c r="G105">
        <v>5</v>
      </c>
      <c r="H105">
        <v>3</v>
      </c>
      <c r="I105">
        <v>1</v>
      </c>
      <c r="K105">
        <v>1</v>
      </c>
      <c r="L105">
        <v>15</v>
      </c>
      <c r="M105">
        <v>1</v>
      </c>
      <c r="N105">
        <v>2</v>
      </c>
    </row>
    <row r="106" spans="1:14" x14ac:dyDescent="0.2">
      <c r="B106" t="s">
        <v>96</v>
      </c>
      <c r="C106" s="1">
        <v>651</v>
      </c>
      <c r="D106">
        <v>372</v>
      </c>
      <c r="E106">
        <v>133</v>
      </c>
      <c r="F106">
        <v>9</v>
      </c>
      <c r="G106">
        <v>89</v>
      </c>
      <c r="H106">
        <v>8</v>
      </c>
      <c r="I106">
        <v>7</v>
      </c>
      <c r="J106">
        <v>9</v>
      </c>
      <c r="K106">
        <v>4</v>
      </c>
      <c r="L106">
        <v>109</v>
      </c>
      <c r="M106">
        <v>2</v>
      </c>
      <c r="N106">
        <v>3</v>
      </c>
    </row>
    <row r="107" spans="1:14" x14ac:dyDescent="0.2">
      <c r="B107" t="s">
        <v>94</v>
      </c>
      <c r="C107">
        <v>261</v>
      </c>
      <c r="D107">
        <v>530</v>
      </c>
      <c r="E107">
        <v>43</v>
      </c>
      <c r="F107" s="1">
        <v>3</v>
      </c>
      <c r="G107">
        <v>89</v>
      </c>
      <c r="H107">
        <v>9</v>
      </c>
      <c r="I107">
        <v>5</v>
      </c>
      <c r="J107">
        <v>1</v>
      </c>
      <c r="K107">
        <v>1</v>
      </c>
      <c r="L107">
        <v>118</v>
      </c>
      <c r="M107">
        <v>6</v>
      </c>
      <c r="N107">
        <v>1</v>
      </c>
    </row>
    <row r="108" spans="1:14" x14ac:dyDescent="0.2">
      <c r="B108" t="s">
        <v>93</v>
      </c>
      <c r="C108">
        <v>90</v>
      </c>
      <c r="D108">
        <v>616</v>
      </c>
      <c r="E108">
        <v>31</v>
      </c>
      <c r="G108">
        <v>26</v>
      </c>
      <c r="H108">
        <v>2</v>
      </c>
      <c r="J108">
        <v>1</v>
      </c>
      <c r="L108">
        <v>67</v>
      </c>
    </row>
    <row r="110" spans="1:14" x14ac:dyDescent="0.2">
      <c r="B110" t="s">
        <v>129</v>
      </c>
      <c r="C110">
        <f>SUM(C100:C108)</f>
        <v>3542</v>
      </c>
      <c r="D110">
        <f t="shared" ref="D110:N110" si="5">SUM(D100:D108)</f>
        <v>3229</v>
      </c>
      <c r="E110">
        <f t="shared" si="5"/>
        <v>756</v>
      </c>
      <c r="F110">
        <f t="shared" si="5"/>
        <v>69</v>
      </c>
      <c r="G110">
        <f t="shared" si="5"/>
        <v>488</v>
      </c>
      <c r="H110">
        <f t="shared" si="5"/>
        <v>42</v>
      </c>
      <c r="I110">
        <f t="shared" si="5"/>
        <v>26</v>
      </c>
      <c r="J110">
        <f t="shared" si="5"/>
        <v>16</v>
      </c>
      <c r="K110">
        <f t="shared" si="5"/>
        <v>13</v>
      </c>
      <c r="L110">
        <f t="shared" si="5"/>
        <v>728</v>
      </c>
      <c r="M110">
        <f t="shared" si="5"/>
        <v>20</v>
      </c>
      <c r="N110">
        <f t="shared" si="5"/>
        <v>28</v>
      </c>
    </row>
    <row r="113" spans="1:14" x14ac:dyDescent="0.2">
      <c r="A113" t="s">
        <v>98</v>
      </c>
      <c r="B113" t="s">
        <v>109</v>
      </c>
      <c r="C113">
        <v>138</v>
      </c>
      <c r="D113">
        <v>523</v>
      </c>
      <c r="E113">
        <v>25</v>
      </c>
      <c r="G113">
        <v>98</v>
      </c>
      <c r="H113">
        <v>7</v>
      </c>
      <c r="J113">
        <v>6</v>
      </c>
      <c r="L113">
        <v>2</v>
      </c>
      <c r="N113">
        <v>6</v>
      </c>
    </row>
    <row r="114" spans="1:14" x14ac:dyDescent="0.2">
      <c r="B114" t="s">
        <v>101</v>
      </c>
      <c r="C114">
        <v>2</v>
      </c>
      <c r="D114">
        <v>86</v>
      </c>
      <c r="E114">
        <v>1</v>
      </c>
      <c r="G114">
        <v>1</v>
      </c>
      <c r="N114">
        <v>1</v>
      </c>
    </row>
    <row r="115" spans="1:14" x14ac:dyDescent="0.2">
      <c r="B115" t="s">
        <v>102</v>
      </c>
      <c r="C115">
        <v>1</v>
      </c>
      <c r="D115">
        <v>65</v>
      </c>
      <c r="F115">
        <v>12</v>
      </c>
    </row>
    <row r="116" spans="1:14" x14ac:dyDescent="0.2">
      <c r="B116" t="s">
        <v>97</v>
      </c>
      <c r="C116">
        <v>76</v>
      </c>
      <c r="D116">
        <v>208</v>
      </c>
      <c r="E116">
        <v>7</v>
      </c>
      <c r="G116">
        <v>66</v>
      </c>
      <c r="H116">
        <v>1</v>
      </c>
      <c r="J116">
        <v>6</v>
      </c>
      <c r="L116">
        <v>2</v>
      </c>
      <c r="N116">
        <v>2</v>
      </c>
    </row>
    <row r="117" spans="1:14" x14ac:dyDescent="0.2">
      <c r="B117" t="s">
        <v>130</v>
      </c>
      <c r="C117">
        <v>59</v>
      </c>
      <c r="D117">
        <v>164</v>
      </c>
      <c r="E117">
        <v>17</v>
      </c>
      <c r="G117">
        <v>19</v>
      </c>
      <c r="H117">
        <v>5</v>
      </c>
      <c r="N117">
        <v>3</v>
      </c>
    </row>
    <row r="119" spans="1:14" x14ac:dyDescent="0.2">
      <c r="B119" t="s">
        <v>129</v>
      </c>
      <c r="C119">
        <f>SUM(C114:C117)</f>
        <v>138</v>
      </c>
      <c r="D119">
        <f t="shared" ref="D119:N119" si="6">SUM(D114:D117)</f>
        <v>523</v>
      </c>
      <c r="E119">
        <f t="shared" si="6"/>
        <v>25</v>
      </c>
      <c r="F119">
        <f t="shared" si="6"/>
        <v>12</v>
      </c>
      <c r="G119">
        <f t="shared" si="6"/>
        <v>86</v>
      </c>
      <c r="H119">
        <f t="shared" si="6"/>
        <v>6</v>
      </c>
      <c r="I119">
        <f t="shared" si="6"/>
        <v>0</v>
      </c>
      <c r="J119">
        <f t="shared" si="6"/>
        <v>6</v>
      </c>
      <c r="K119">
        <f t="shared" si="6"/>
        <v>0</v>
      </c>
      <c r="L119">
        <f t="shared" si="6"/>
        <v>2</v>
      </c>
      <c r="M119">
        <f t="shared" si="6"/>
        <v>0</v>
      </c>
      <c r="N119">
        <f t="shared" si="6"/>
        <v>6</v>
      </c>
    </row>
    <row r="122" spans="1:14" x14ac:dyDescent="0.2">
      <c r="A122" t="s">
        <v>103</v>
      </c>
      <c r="B122" t="s">
        <v>103</v>
      </c>
      <c r="C122">
        <v>1405</v>
      </c>
      <c r="D122">
        <v>3528</v>
      </c>
      <c r="E122">
        <v>318</v>
      </c>
      <c r="F122">
        <v>467</v>
      </c>
      <c r="G122">
        <v>1455</v>
      </c>
      <c r="H122">
        <v>268</v>
      </c>
      <c r="I122">
        <v>36</v>
      </c>
      <c r="J122">
        <v>94</v>
      </c>
      <c r="K122">
        <v>3</v>
      </c>
      <c r="L122">
        <v>278</v>
      </c>
      <c r="M122">
        <v>18</v>
      </c>
      <c r="N122">
        <v>17</v>
      </c>
    </row>
    <row r="124" spans="1:14" x14ac:dyDescent="0.2">
      <c r="A124" t="s">
        <v>209</v>
      </c>
    </row>
  </sheetData>
  <pageMargins left="0.7" right="0.7" top="0.78740157499999996" bottom="0.78740157499999996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26"/>
  <sheetViews>
    <sheetView workbookViewId="0">
      <selection activeCell="R107" sqref="R107:U107"/>
    </sheetView>
  </sheetViews>
  <sheetFormatPr baseColWidth="10" defaultRowHeight="16" x14ac:dyDescent="0.2"/>
  <sheetData>
    <row r="1" spans="1:16" x14ac:dyDescent="0.2">
      <c r="C1" t="s">
        <v>6</v>
      </c>
      <c r="D1" t="s">
        <v>0</v>
      </c>
      <c r="E1" t="s">
        <v>3</v>
      </c>
      <c r="F1" t="s">
        <v>2</v>
      </c>
      <c r="G1" t="s">
        <v>1</v>
      </c>
      <c r="H1" t="s">
        <v>4</v>
      </c>
      <c r="I1" t="s">
        <v>5</v>
      </c>
      <c r="J1" t="s">
        <v>131</v>
      </c>
      <c r="K1" t="s">
        <v>133</v>
      </c>
      <c r="L1" t="s">
        <v>134</v>
      </c>
      <c r="M1" t="s">
        <v>107</v>
      </c>
      <c r="N1" t="s">
        <v>118</v>
      </c>
    </row>
    <row r="2" spans="1:16" x14ac:dyDescent="0.2">
      <c r="A2" t="s">
        <v>109</v>
      </c>
      <c r="B2" t="s">
        <v>108</v>
      </c>
      <c r="C2">
        <v>11705256</v>
      </c>
      <c r="D2">
        <v>7231404</v>
      </c>
      <c r="E2">
        <v>5970833</v>
      </c>
      <c r="F2">
        <v>4228322</v>
      </c>
      <c r="G2">
        <v>3061626</v>
      </c>
      <c r="H2">
        <v>659703</v>
      </c>
      <c r="I2">
        <v>337871</v>
      </c>
      <c r="J2">
        <v>412523</v>
      </c>
      <c r="K2">
        <v>110117</v>
      </c>
      <c r="L2">
        <v>46486</v>
      </c>
      <c r="M2">
        <v>1082595</v>
      </c>
    </row>
    <row r="4" spans="1:16" x14ac:dyDescent="0.2">
      <c r="A4" t="s">
        <v>106</v>
      </c>
      <c r="B4" t="s">
        <v>132</v>
      </c>
      <c r="C4">
        <v>18679</v>
      </c>
      <c r="D4">
        <v>17204</v>
      </c>
      <c r="E4">
        <v>4949</v>
      </c>
      <c r="F4">
        <v>507</v>
      </c>
      <c r="G4">
        <v>5220</v>
      </c>
      <c r="H4">
        <v>1075</v>
      </c>
      <c r="I4">
        <v>147</v>
      </c>
      <c r="J4">
        <v>2865</v>
      </c>
      <c r="K4">
        <v>45</v>
      </c>
      <c r="L4">
        <v>351</v>
      </c>
      <c r="P4" t="s">
        <v>135</v>
      </c>
    </row>
    <row r="6" spans="1:16" x14ac:dyDescent="0.2">
      <c r="B6" t="s">
        <v>117</v>
      </c>
      <c r="C6">
        <v>5878</v>
      </c>
      <c r="D6">
        <v>4274</v>
      </c>
      <c r="E6">
        <v>1855</v>
      </c>
      <c r="F6">
        <v>777</v>
      </c>
      <c r="G6">
        <v>2393</v>
      </c>
      <c r="H6">
        <v>1124</v>
      </c>
      <c r="I6">
        <v>126</v>
      </c>
      <c r="J6">
        <v>379</v>
      </c>
      <c r="K6">
        <v>6</v>
      </c>
      <c r="L6">
        <v>17</v>
      </c>
      <c r="N6">
        <v>77</v>
      </c>
    </row>
    <row r="8" spans="1:16" x14ac:dyDescent="0.2">
      <c r="A8" t="s">
        <v>10</v>
      </c>
      <c r="B8" t="s">
        <v>109</v>
      </c>
      <c r="C8">
        <v>4332</v>
      </c>
      <c r="D8">
        <v>5788</v>
      </c>
      <c r="E8">
        <v>1221</v>
      </c>
      <c r="F8">
        <v>98</v>
      </c>
      <c r="G8">
        <v>593</v>
      </c>
      <c r="H8">
        <v>190</v>
      </c>
      <c r="I8">
        <v>22</v>
      </c>
      <c r="J8">
        <v>579</v>
      </c>
      <c r="K8">
        <v>10</v>
      </c>
      <c r="L8">
        <v>90</v>
      </c>
    </row>
    <row r="9" spans="1:16" x14ac:dyDescent="0.2">
      <c r="B9" t="s">
        <v>29</v>
      </c>
      <c r="C9">
        <v>428</v>
      </c>
      <c r="D9">
        <v>770</v>
      </c>
      <c r="E9">
        <v>157</v>
      </c>
      <c r="F9">
        <v>28</v>
      </c>
      <c r="G9">
        <v>78</v>
      </c>
      <c r="H9">
        <v>31</v>
      </c>
      <c r="I9">
        <v>3</v>
      </c>
      <c r="J9">
        <v>12</v>
      </c>
      <c r="K9">
        <v>3</v>
      </c>
      <c r="L9">
        <v>4</v>
      </c>
    </row>
    <row r="10" spans="1:16" x14ac:dyDescent="0.2">
      <c r="B10" t="s">
        <v>23</v>
      </c>
      <c r="C10">
        <v>432</v>
      </c>
      <c r="D10">
        <v>555</v>
      </c>
      <c r="E10">
        <v>135</v>
      </c>
      <c r="F10">
        <v>6</v>
      </c>
      <c r="G10">
        <v>45</v>
      </c>
      <c r="H10">
        <v>6</v>
      </c>
      <c r="I10">
        <v>1</v>
      </c>
      <c r="J10">
        <v>21</v>
      </c>
      <c r="K10">
        <v>1</v>
      </c>
      <c r="L10">
        <v>18</v>
      </c>
    </row>
    <row r="11" spans="1:16" x14ac:dyDescent="0.2">
      <c r="B11" t="s">
        <v>27</v>
      </c>
      <c r="C11">
        <v>86</v>
      </c>
      <c r="D11">
        <v>61</v>
      </c>
      <c r="E11">
        <v>1</v>
      </c>
      <c r="F11">
        <v>2</v>
      </c>
      <c r="G11">
        <v>12</v>
      </c>
      <c r="H11">
        <v>3</v>
      </c>
      <c r="L11">
        <v>2</v>
      </c>
    </row>
    <row r="12" spans="1:16" x14ac:dyDescent="0.2">
      <c r="B12" t="s">
        <v>11</v>
      </c>
      <c r="C12">
        <v>180</v>
      </c>
      <c r="D12">
        <v>145</v>
      </c>
      <c r="E12">
        <v>16</v>
      </c>
      <c r="F12">
        <v>2</v>
      </c>
      <c r="G12">
        <v>19</v>
      </c>
      <c r="H12">
        <v>3</v>
      </c>
      <c r="I12">
        <v>1</v>
      </c>
      <c r="J12">
        <v>7</v>
      </c>
      <c r="L12">
        <v>6</v>
      </c>
    </row>
    <row r="13" spans="1:16" x14ac:dyDescent="0.2">
      <c r="B13" t="s">
        <v>17</v>
      </c>
      <c r="C13">
        <v>200</v>
      </c>
      <c r="D13">
        <v>216</v>
      </c>
      <c r="E13">
        <v>77</v>
      </c>
      <c r="G13">
        <v>19</v>
      </c>
      <c r="H13">
        <v>10</v>
      </c>
      <c r="J13">
        <v>5</v>
      </c>
    </row>
    <row r="14" spans="1:16" x14ac:dyDescent="0.2">
      <c r="B14" t="s">
        <v>26</v>
      </c>
      <c r="C14">
        <v>106</v>
      </c>
      <c r="D14">
        <v>146</v>
      </c>
      <c r="E14">
        <v>29</v>
      </c>
      <c r="G14">
        <v>25</v>
      </c>
      <c r="H14">
        <v>6</v>
      </c>
      <c r="J14">
        <v>10</v>
      </c>
    </row>
    <row r="15" spans="1:16" x14ac:dyDescent="0.2">
      <c r="B15" t="s">
        <v>15</v>
      </c>
      <c r="C15">
        <v>243</v>
      </c>
      <c r="D15">
        <v>317</v>
      </c>
      <c r="E15">
        <v>100</v>
      </c>
      <c r="F15">
        <v>1</v>
      </c>
      <c r="G15">
        <v>46</v>
      </c>
      <c r="H15">
        <v>4</v>
      </c>
      <c r="J15">
        <v>27</v>
      </c>
      <c r="L15">
        <v>10</v>
      </c>
    </row>
    <row r="16" spans="1:16" x14ac:dyDescent="0.2">
      <c r="B16" t="s">
        <v>12</v>
      </c>
      <c r="C16">
        <v>351</v>
      </c>
      <c r="D16">
        <v>351</v>
      </c>
      <c r="E16">
        <v>63</v>
      </c>
      <c r="G16">
        <v>22</v>
      </c>
      <c r="H16">
        <v>13</v>
      </c>
      <c r="J16">
        <v>3</v>
      </c>
      <c r="K16">
        <v>4</v>
      </c>
      <c r="L16">
        <v>7</v>
      </c>
    </row>
    <row r="17" spans="1:13" x14ac:dyDescent="0.2">
      <c r="B17" t="s">
        <v>20</v>
      </c>
      <c r="C17">
        <v>640</v>
      </c>
      <c r="D17">
        <v>396</v>
      </c>
      <c r="E17">
        <v>176</v>
      </c>
      <c r="F17">
        <v>1</v>
      </c>
      <c r="G17">
        <v>30</v>
      </c>
      <c r="H17">
        <v>27</v>
      </c>
      <c r="I17">
        <v>1</v>
      </c>
      <c r="J17">
        <v>19</v>
      </c>
      <c r="L17">
        <v>2</v>
      </c>
    </row>
    <row r="18" spans="1:13" x14ac:dyDescent="0.2">
      <c r="B18" t="s">
        <v>18</v>
      </c>
      <c r="C18">
        <v>181</v>
      </c>
      <c r="D18">
        <v>107</v>
      </c>
      <c r="E18">
        <v>9</v>
      </c>
      <c r="F18">
        <v>1</v>
      </c>
      <c r="G18">
        <v>8</v>
      </c>
      <c r="H18">
        <v>3</v>
      </c>
      <c r="J18">
        <v>8</v>
      </c>
      <c r="L18">
        <v>14</v>
      </c>
    </row>
    <row r="19" spans="1:13" x14ac:dyDescent="0.2">
      <c r="B19" t="s">
        <v>21</v>
      </c>
      <c r="C19">
        <v>134</v>
      </c>
      <c r="D19">
        <v>524</v>
      </c>
      <c r="E19">
        <v>44</v>
      </c>
      <c r="G19">
        <v>63</v>
      </c>
      <c r="H19">
        <v>8</v>
      </c>
      <c r="J19">
        <v>102</v>
      </c>
      <c r="L19">
        <v>5</v>
      </c>
    </row>
    <row r="20" spans="1:13" x14ac:dyDescent="0.2">
      <c r="B20" t="s">
        <v>25</v>
      </c>
      <c r="C20">
        <v>43</v>
      </c>
      <c r="D20">
        <v>83</v>
      </c>
      <c r="E20">
        <v>6</v>
      </c>
      <c r="G20">
        <v>5</v>
      </c>
      <c r="H20">
        <v>1</v>
      </c>
      <c r="J20">
        <v>9</v>
      </c>
      <c r="L20">
        <v>5</v>
      </c>
    </row>
    <row r="21" spans="1:13" x14ac:dyDescent="0.2">
      <c r="B21" t="s">
        <v>16</v>
      </c>
      <c r="C21">
        <v>168</v>
      </c>
      <c r="D21">
        <v>331</v>
      </c>
      <c r="E21">
        <v>70</v>
      </c>
      <c r="F21">
        <v>2</v>
      </c>
      <c r="G21">
        <v>55</v>
      </c>
      <c r="H21">
        <v>9</v>
      </c>
      <c r="I21">
        <v>2</v>
      </c>
      <c r="J21">
        <v>109</v>
      </c>
      <c r="L21">
        <v>2</v>
      </c>
    </row>
    <row r="22" spans="1:13" x14ac:dyDescent="0.2">
      <c r="B22" t="s">
        <v>19</v>
      </c>
      <c r="C22">
        <v>301</v>
      </c>
      <c r="D22">
        <v>664</v>
      </c>
      <c r="E22">
        <v>119</v>
      </c>
      <c r="F22">
        <v>13</v>
      </c>
      <c r="G22">
        <v>25</v>
      </c>
      <c r="H22">
        <v>6</v>
      </c>
      <c r="J22">
        <v>31</v>
      </c>
      <c r="L22">
        <v>1</v>
      </c>
    </row>
    <row r="23" spans="1:13" x14ac:dyDescent="0.2">
      <c r="B23" t="s">
        <v>120</v>
      </c>
      <c r="C23">
        <v>235</v>
      </c>
      <c r="D23">
        <v>354</v>
      </c>
      <c r="E23">
        <v>46</v>
      </c>
      <c r="G23">
        <v>55</v>
      </c>
      <c r="H23">
        <v>26</v>
      </c>
      <c r="I23">
        <v>2</v>
      </c>
      <c r="J23">
        <v>105</v>
      </c>
      <c r="L23">
        <v>4</v>
      </c>
    </row>
    <row r="24" spans="1:13" x14ac:dyDescent="0.2">
      <c r="B24" t="s">
        <v>121</v>
      </c>
      <c r="C24">
        <v>226</v>
      </c>
      <c r="D24">
        <v>229</v>
      </c>
      <c r="E24">
        <v>35</v>
      </c>
      <c r="F24">
        <v>11</v>
      </c>
      <c r="G24">
        <v>22</v>
      </c>
      <c r="H24">
        <v>18</v>
      </c>
      <c r="I24">
        <v>11</v>
      </c>
      <c r="J24">
        <v>65</v>
      </c>
      <c r="L24">
        <v>2</v>
      </c>
    </row>
    <row r="25" spans="1:13" x14ac:dyDescent="0.2">
      <c r="B25" t="s">
        <v>137</v>
      </c>
      <c r="C25">
        <v>378</v>
      </c>
      <c r="D25">
        <v>539</v>
      </c>
      <c r="E25">
        <v>146</v>
      </c>
      <c r="F25">
        <v>31</v>
      </c>
      <c r="G25">
        <v>63</v>
      </c>
      <c r="H25">
        <v>16</v>
      </c>
      <c r="I25">
        <v>1</v>
      </c>
      <c r="J25">
        <v>46</v>
      </c>
      <c r="K25">
        <v>1</v>
      </c>
      <c r="L25">
        <v>1</v>
      </c>
    </row>
    <row r="27" spans="1:13" x14ac:dyDescent="0.2">
      <c r="B27" t="s">
        <v>28</v>
      </c>
      <c r="C27">
        <f>SUM(C9:C25)</f>
        <v>4332</v>
      </c>
      <c r="D27">
        <f t="shared" ref="D27:M27" si="0">SUM(D9:D25)</f>
        <v>5788</v>
      </c>
      <c r="E27">
        <f t="shared" si="0"/>
        <v>1229</v>
      </c>
      <c r="F27">
        <f t="shared" si="0"/>
        <v>98</v>
      </c>
      <c r="G27">
        <f t="shared" si="0"/>
        <v>592</v>
      </c>
      <c r="H27">
        <f t="shared" si="0"/>
        <v>190</v>
      </c>
      <c r="I27">
        <f t="shared" si="0"/>
        <v>22</v>
      </c>
      <c r="J27">
        <f t="shared" si="0"/>
        <v>579</v>
      </c>
      <c r="K27">
        <f t="shared" si="0"/>
        <v>9</v>
      </c>
      <c r="L27">
        <f t="shared" si="0"/>
        <v>83</v>
      </c>
      <c r="M27">
        <f t="shared" si="0"/>
        <v>0</v>
      </c>
    </row>
    <row r="30" spans="1:13" x14ac:dyDescent="0.2">
      <c r="A30" t="s">
        <v>31</v>
      </c>
      <c r="B30" t="s">
        <v>109</v>
      </c>
      <c r="C30">
        <v>2350</v>
      </c>
      <c r="D30">
        <v>2291</v>
      </c>
      <c r="E30">
        <v>678</v>
      </c>
      <c r="F30">
        <v>60</v>
      </c>
      <c r="G30">
        <v>247</v>
      </c>
      <c r="H30">
        <v>92</v>
      </c>
      <c r="I30">
        <v>14</v>
      </c>
      <c r="J30">
        <v>432</v>
      </c>
      <c r="K30">
        <v>1</v>
      </c>
      <c r="L30">
        <v>11</v>
      </c>
    </row>
    <row r="31" spans="1:13" x14ac:dyDescent="0.2">
      <c r="B31" t="s">
        <v>30</v>
      </c>
      <c r="C31">
        <v>206</v>
      </c>
      <c r="D31">
        <v>521</v>
      </c>
      <c r="E31">
        <v>146</v>
      </c>
      <c r="F31">
        <v>3</v>
      </c>
      <c r="G31">
        <v>53</v>
      </c>
      <c r="H31">
        <v>15</v>
      </c>
      <c r="I31">
        <v>4</v>
      </c>
      <c r="J31">
        <v>19</v>
      </c>
    </row>
    <row r="32" spans="1:13" x14ac:dyDescent="0.2">
      <c r="B32" t="s">
        <v>33</v>
      </c>
      <c r="C32">
        <v>609</v>
      </c>
      <c r="D32">
        <v>734</v>
      </c>
      <c r="E32">
        <v>197</v>
      </c>
      <c r="F32">
        <v>54</v>
      </c>
      <c r="G32">
        <v>75</v>
      </c>
      <c r="H32">
        <v>39</v>
      </c>
      <c r="I32">
        <v>4</v>
      </c>
      <c r="J32">
        <v>35</v>
      </c>
      <c r="K32">
        <v>1</v>
      </c>
      <c r="L32">
        <v>6</v>
      </c>
    </row>
    <row r="33" spans="1:12" x14ac:dyDescent="0.2">
      <c r="B33" t="s">
        <v>32</v>
      </c>
      <c r="C33">
        <v>61</v>
      </c>
      <c r="D33">
        <v>236</v>
      </c>
      <c r="E33">
        <v>89</v>
      </c>
      <c r="F33">
        <v>1</v>
      </c>
      <c r="G33">
        <v>9</v>
      </c>
      <c r="H33">
        <v>8</v>
      </c>
      <c r="I33">
        <v>2</v>
      </c>
      <c r="J33">
        <v>2</v>
      </c>
      <c r="K33">
        <v>1</v>
      </c>
      <c r="L33">
        <v>6</v>
      </c>
    </row>
    <row r="34" spans="1:12" x14ac:dyDescent="0.2">
      <c r="B34" t="s">
        <v>34</v>
      </c>
      <c r="C34">
        <v>134</v>
      </c>
      <c r="D34">
        <v>511</v>
      </c>
      <c r="E34">
        <v>173</v>
      </c>
      <c r="F34">
        <v>1</v>
      </c>
      <c r="G34">
        <v>41</v>
      </c>
      <c r="H34">
        <v>3</v>
      </c>
      <c r="I34">
        <v>2</v>
      </c>
      <c r="J34">
        <v>14</v>
      </c>
    </row>
    <row r="35" spans="1:12" x14ac:dyDescent="0.2">
      <c r="B35" t="s">
        <v>36</v>
      </c>
      <c r="C35">
        <v>167</v>
      </c>
      <c r="D35">
        <v>157</v>
      </c>
      <c r="E35">
        <v>17</v>
      </c>
      <c r="G35">
        <v>17</v>
      </c>
      <c r="H35">
        <v>1</v>
      </c>
      <c r="J35">
        <v>8</v>
      </c>
    </row>
    <row r="36" spans="1:12" x14ac:dyDescent="0.2">
      <c r="B36" t="s">
        <v>35</v>
      </c>
      <c r="C36">
        <v>534</v>
      </c>
      <c r="D36">
        <v>57</v>
      </c>
      <c r="E36">
        <v>26</v>
      </c>
      <c r="G36">
        <v>42</v>
      </c>
      <c r="H36">
        <v>16</v>
      </c>
      <c r="I36">
        <v>1</v>
      </c>
      <c r="J36">
        <v>115</v>
      </c>
      <c r="L36">
        <v>4</v>
      </c>
    </row>
    <row r="37" spans="1:12" x14ac:dyDescent="0.2">
      <c r="B37" t="s">
        <v>37</v>
      </c>
      <c r="C37">
        <v>454</v>
      </c>
      <c r="D37">
        <v>56</v>
      </c>
      <c r="E37">
        <v>27</v>
      </c>
      <c r="G37">
        <v>14</v>
      </c>
      <c r="H37">
        <v>10</v>
      </c>
      <c r="I37">
        <v>1</v>
      </c>
      <c r="J37">
        <v>138</v>
      </c>
      <c r="L37">
        <v>1</v>
      </c>
    </row>
    <row r="38" spans="1:12" x14ac:dyDescent="0.2">
      <c r="B38" t="s">
        <v>38</v>
      </c>
      <c r="C38">
        <v>185</v>
      </c>
      <c r="D38">
        <v>19</v>
      </c>
      <c r="E38">
        <v>3</v>
      </c>
      <c r="F38">
        <v>1</v>
      </c>
      <c r="G38">
        <v>20</v>
      </c>
      <c r="J38">
        <v>101</v>
      </c>
    </row>
    <row r="40" spans="1:12" x14ac:dyDescent="0.2">
      <c r="B40" t="s">
        <v>28</v>
      </c>
      <c r="C40">
        <f>SUM(C31:C38)</f>
        <v>2350</v>
      </c>
      <c r="D40">
        <f t="shared" ref="D40:L40" si="1">SUM(D31:D38)</f>
        <v>2291</v>
      </c>
      <c r="E40">
        <f t="shared" si="1"/>
        <v>678</v>
      </c>
      <c r="F40">
        <f t="shared" si="1"/>
        <v>60</v>
      </c>
      <c r="G40">
        <f t="shared" si="1"/>
        <v>271</v>
      </c>
      <c r="H40">
        <f t="shared" si="1"/>
        <v>92</v>
      </c>
      <c r="I40">
        <f t="shared" si="1"/>
        <v>14</v>
      </c>
      <c r="J40">
        <f t="shared" si="1"/>
        <v>432</v>
      </c>
      <c r="K40">
        <f t="shared" si="1"/>
        <v>2</v>
      </c>
      <c r="L40">
        <f t="shared" si="1"/>
        <v>17</v>
      </c>
    </row>
    <row r="43" spans="1:12" x14ac:dyDescent="0.2">
      <c r="A43" t="s">
        <v>40</v>
      </c>
      <c r="B43" t="s">
        <v>109</v>
      </c>
      <c r="C43">
        <v>2644</v>
      </c>
      <c r="D43">
        <v>1904</v>
      </c>
      <c r="E43">
        <v>366</v>
      </c>
      <c r="F43">
        <v>14</v>
      </c>
      <c r="G43">
        <v>985</v>
      </c>
      <c r="H43">
        <v>150</v>
      </c>
      <c r="I43">
        <v>8</v>
      </c>
      <c r="J43">
        <v>222</v>
      </c>
      <c r="K43">
        <v>3</v>
      </c>
      <c r="L43">
        <v>79</v>
      </c>
    </row>
    <row r="44" spans="1:12" x14ac:dyDescent="0.2">
      <c r="B44" t="s">
        <v>42</v>
      </c>
      <c r="C44">
        <v>25</v>
      </c>
      <c r="D44">
        <v>88</v>
      </c>
      <c r="E44">
        <v>17</v>
      </c>
      <c r="G44">
        <v>32</v>
      </c>
      <c r="H44">
        <v>3</v>
      </c>
      <c r="J44">
        <v>3</v>
      </c>
      <c r="L44">
        <v>1</v>
      </c>
    </row>
    <row r="45" spans="1:12" x14ac:dyDescent="0.2">
      <c r="B45" t="s">
        <v>60</v>
      </c>
      <c r="C45">
        <v>93</v>
      </c>
      <c r="D45">
        <v>51</v>
      </c>
      <c r="E45" s="1">
        <v>18</v>
      </c>
      <c r="G45">
        <v>42</v>
      </c>
      <c r="H45">
        <v>2</v>
      </c>
      <c r="L45">
        <v>2</v>
      </c>
    </row>
    <row r="46" spans="1:12" x14ac:dyDescent="0.2">
      <c r="B46" t="s">
        <v>122</v>
      </c>
      <c r="C46">
        <v>362</v>
      </c>
      <c r="D46">
        <v>285</v>
      </c>
      <c r="E46">
        <v>23</v>
      </c>
      <c r="F46">
        <v>3</v>
      </c>
      <c r="G46">
        <v>124</v>
      </c>
      <c r="H46">
        <v>24</v>
      </c>
      <c r="J46">
        <v>84</v>
      </c>
      <c r="K46">
        <v>1</v>
      </c>
      <c r="L46">
        <v>1</v>
      </c>
    </row>
    <row r="47" spans="1:12" x14ac:dyDescent="0.2">
      <c r="B47" t="s">
        <v>123</v>
      </c>
      <c r="C47">
        <v>166</v>
      </c>
      <c r="D47">
        <v>132</v>
      </c>
      <c r="E47">
        <v>34</v>
      </c>
      <c r="G47">
        <v>66</v>
      </c>
      <c r="H47">
        <v>16</v>
      </c>
      <c r="I47">
        <v>2</v>
      </c>
      <c r="J47">
        <v>62</v>
      </c>
      <c r="L47">
        <v>1</v>
      </c>
    </row>
    <row r="48" spans="1:12" x14ac:dyDescent="0.2">
      <c r="B48" t="s">
        <v>59</v>
      </c>
      <c r="C48">
        <v>169</v>
      </c>
      <c r="D48">
        <v>37</v>
      </c>
      <c r="E48">
        <v>2</v>
      </c>
      <c r="G48">
        <v>29</v>
      </c>
      <c r="H48">
        <v>4</v>
      </c>
    </row>
    <row r="49" spans="2:12" x14ac:dyDescent="0.2">
      <c r="B49" t="s">
        <v>46</v>
      </c>
      <c r="C49">
        <v>129</v>
      </c>
      <c r="D49">
        <v>64</v>
      </c>
      <c r="E49">
        <v>5</v>
      </c>
      <c r="F49">
        <v>1</v>
      </c>
      <c r="G49">
        <v>35</v>
      </c>
      <c r="H49">
        <v>7</v>
      </c>
      <c r="J49">
        <v>9</v>
      </c>
      <c r="L49">
        <v>13</v>
      </c>
    </row>
    <row r="50" spans="2:12" x14ac:dyDescent="0.2">
      <c r="B50" t="s">
        <v>58</v>
      </c>
      <c r="C50">
        <v>137</v>
      </c>
      <c r="D50">
        <v>79</v>
      </c>
      <c r="E50">
        <v>2</v>
      </c>
      <c r="G50">
        <v>9</v>
      </c>
      <c r="H50">
        <v>7</v>
      </c>
      <c r="J50">
        <v>2</v>
      </c>
    </row>
    <row r="51" spans="2:12" x14ac:dyDescent="0.2">
      <c r="B51" t="s">
        <v>57</v>
      </c>
      <c r="C51">
        <v>107</v>
      </c>
      <c r="D51">
        <v>28</v>
      </c>
      <c r="E51">
        <v>6</v>
      </c>
      <c r="F51">
        <v>1</v>
      </c>
      <c r="G51">
        <v>47</v>
      </c>
      <c r="H51">
        <v>4</v>
      </c>
      <c r="I51">
        <v>3</v>
      </c>
      <c r="L51">
        <v>9</v>
      </c>
    </row>
    <row r="52" spans="2:12" x14ac:dyDescent="0.2">
      <c r="B52" t="s">
        <v>52</v>
      </c>
      <c r="C52">
        <v>93</v>
      </c>
      <c r="D52">
        <v>47</v>
      </c>
      <c r="E52">
        <v>2</v>
      </c>
      <c r="G52" s="1">
        <v>33</v>
      </c>
      <c r="L52">
        <v>3</v>
      </c>
    </row>
    <row r="53" spans="2:12" x14ac:dyDescent="0.2">
      <c r="B53" t="s">
        <v>55</v>
      </c>
      <c r="C53">
        <v>89</v>
      </c>
      <c r="D53">
        <v>30</v>
      </c>
      <c r="E53">
        <v>1</v>
      </c>
      <c r="G53">
        <v>18</v>
      </c>
      <c r="H53">
        <v>3</v>
      </c>
      <c r="K53">
        <v>1</v>
      </c>
    </row>
    <row r="54" spans="2:12" x14ac:dyDescent="0.2">
      <c r="B54" t="s">
        <v>56</v>
      </c>
      <c r="C54">
        <v>46</v>
      </c>
      <c r="D54">
        <v>22</v>
      </c>
      <c r="E54">
        <v>3</v>
      </c>
      <c r="G54">
        <v>25</v>
      </c>
      <c r="H54">
        <v>1</v>
      </c>
      <c r="L54">
        <v>13</v>
      </c>
    </row>
    <row r="55" spans="2:12" x14ac:dyDescent="0.2">
      <c r="B55" t="s">
        <v>54</v>
      </c>
      <c r="C55">
        <v>82</v>
      </c>
      <c r="D55">
        <v>54</v>
      </c>
      <c r="E55">
        <v>3</v>
      </c>
      <c r="G55">
        <v>69</v>
      </c>
      <c r="H55">
        <v>6</v>
      </c>
      <c r="J55">
        <v>2</v>
      </c>
    </row>
    <row r="56" spans="2:12" x14ac:dyDescent="0.2">
      <c r="B56" t="s">
        <v>61</v>
      </c>
      <c r="C56">
        <v>235</v>
      </c>
      <c r="D56">
        <v>105</v>
      </c>
      <c r="E56">
        <v>32</v>
      </c>
      <c r="G56" s="1">
        <v>54</v>
      </c>
      <c r="H56">
        <v>13</v>
      </c>
      <c r="I56">
        <v>2</v>
      </c>
      <c r="J56">
        <v>6</v>
      </c>
      <c r="L56">
        <v>3</v>
      </c>
    </row>
    <row r="57" spans="2:12" x14ac:dyDescent="0.2">
      <c r="B57" t="s">
        <v>44</v>
      </c>
      <c r="C57">
        <v>70</v>
      </c>
      <c r="D57">
        <v>386</v>
      </c>
      <c r="E57" s="1">
        <v>137</v>
      </c>
      <c r="F57">
        <v>1</v>
      </c>
      <c r="G57">
        <v>48</v>
      </c>
      <c r="H57">
        <v>7</v>
      </c>
      <c r="I57">
        <v>3</v>
      </c>
      <c r="J57">
        <v>7</v>
      </c>
      <c r="L57">
        <v>5</v>
      </c>
    </row>
    <row r="58" spans="2:12" x14ac:dyDescent="0.2">
      <c r="B58" t="s">
        <v>53</v>
      </c>
      <c r="C58">
        <v>420</v>
      </c>
      <c r="D58">
        <v>12</v>
      </c>
      <c r="E58">
        <v>2</v>
      </c>
      <c r="G58">
        <v>44</v>
      </c>
      <c r="H58">
        <v>7</v>
      </c>
      <c r="J58">
        <v>4</v>
      </c>
      <c r="L58">
        <v>1</v>
      </c>
    </row>
    <row r="59" spans="2:12" x14ac:dyDescent="0.2">
      <c r="B59" t="s">
        <v>51</v>
      </c>
      <c r="C59">
        <v>21</v>
      </c>
      <c r="D59">
        <v>61</v>
      </c>
      <c r="E59">
        <v>25</v>
      </c>
      <c r="F59">
        <v>1</v>
      </c>
      <c r="G59">
        <v>48</v>
      </c>
      <c r="H59">
        <v>15</v>
      </c>
      <c r="I59">
        <v>1</v>
      </c>
      <c r="J59">
        <v>13</v>
      </c>
      <c r="L59">
        <v>8</v>
      </c>
    </row>
    <row r="60" spans="2:12" x14ac:dyDescent="0.2">
      <c r="B60" t="s">
        <v>50</v>
      </c>
      <c r="C60">
        <v>59</v>
      </c>
      <c r="D60">
        <v>95</v>
      </c>
      <c r="E60">
        <v>25</v>
      </c>
      <c r="G60" s="1">
        <v>45</v>
      </c>
      <c r="I60">
        <v>2</v>
      </c>
    </row>
    <row r="61" spans="2:12" x14ac:dyDescent="0.2">
      <c r="B61" t="s">
        <v>49</v>
      </c>
      <c r="C61">
        <v>62</v>
      </c>
      <c r="D61">
        <v>20</v>
      </c>
      <c r="E61">
        <v>1</v>
      </c>
      <c r="F61">
        <v>1</v>
      </c>
      <c r="G61">
        <v>28</v>
      </c>
      <c r="H61">
        <v>8</v>
      </c>
    </row>
    <row r="62" spans="2:12" x14ac:dyDescent="0.2">
      <c r="B62" t="s">
        <v>48</v>
      </c>
      <c r="C62">
        <v>35</v>
      </c>
      <c r="D62">
        <v>8</v>
      </c>
      <c r="G62">
        <v>11</v>
      </c>
      <c r="L62">
        <v>10</v>
      </c>
    </row>
    <row r="63" spans="2:12" x14ac:dyDescent="0.2">
      <c r="B63" t="s">
        <v>47</v>
      </c>
      <c r="C63">
        <v>3</v>
      </c>
      <c r="E63">
        <v>2</v>
      </c>
      <c r="G63">
        <v>28</v>
      </c>
      <c r="H63">
        <v>2</v>
      </c>
      <c r="L63">
        <v>2</v>
      </c>
    </row>
    <row r="64" spans="2:12" x14ac:dyDescent="0.2">
      <c r="B64" t="s">
        <v>45</v>
      </c>
      <c r="C64">
        <v>77</v>
      </c>
      <c r="D64">
        <v>242</v>
      </c>
      <c r="E64">
        <v>17</v>
      </c>
      <c r="G64">
        <v>81</v>
      </c>
      <c r="H64">
        <v>7</v>
      </c>
      <c r="J64">
        <v>20</v>
      </c>
      <c r="L64">
        <v>7</v>
      </c>
    </row>
    <row r="65" spans="1:12" x14ac:dyDescent="0.2">
      <c r="B65" t="s">
        <v>39</v>
      </c>
      <c r="C65">
        <v>164</v>
      </c>
      <c r="D65">
        <v>63</v>
      </c>
      <c r="E65">
        <v>14</v>
      </c>
      <c r="F65">
        <v>6</v>
      </c>
      <c r="G65">
        <v>69</v>
      </c>
      <c r="H65">
        <v>12</v>
      </c>
      <c r="J65">
        <v>5</v>
      </c>
      <c r="K65">
        <v>1</v>
      </c>
    </row>
    <row r="67" spans="1:12" x14ac:dyDescent="0.2">
      <c r="B67" t="s">
        <v>28</v>
      </c>
      <c r="C67">
        <f>SUM(C44:C65)</f>
        <v>2644</v>
      </c>
      <c r="D67">
        <f t="shared" ref="D67:L67" si="2">SUM(D44:D65)</f>
        <v>1909</v>
      </c>
      <c r="E67">
        <f t="shared" si="2"/>
        <v>371</v>
      </c>
      <c r="F67">
        <f t="shared" si="2"/>
        <v>14</v>
      </c>
      <c r="G67">
        <f t="shared" si="2"/>
        <v>985</v>
      </c>
      <c r="H67">
        <f t="shared" si="2"/>
        <v>148</v>
      </c>
      <c r="I67">
        <f t="shared" si="2"/>
        <v>13</v>
      </c>
      <c r="J67">
        <f t="shared" si="2"/>
        <v>217</v>
      </c>
      <c r="K67">
        <f t="shared" si="2"/>
        <v>3</v>
      </c>
      <c r="L67">
        <f t="shared" si="2"/>
        <v>79</v>
      </c>
    </row>
    <row r="70" spans="1:12" x14ac:dyDescent="0.2">
      <c r="A70" t="s">
        <v>65</v>
      </c>
      <c r="B70" t="s">
        <v>109</v>
      </c>
      <c r="C70">
        <v>2117</v>
      </c>
      <c r="D70">
        <v>1590</v>
      </c>
      <c r="E70">
        <v>635</v>
      </c>
      <c r="F70">
        <v>25</v>
      </c>
      <c r="G70">
        <v>631</v>
      </c>
      <c r="H70">
        <v>123</v>
      </c>
      <c r="I70">
        <v>12</v>
      </c>
      <c r="J70">
        <v>101</v>
      </c>
      <c r="K70">
        <v>3</v>
      </c>
      <c r="L70">
        <v>41</v>
      </c>
    </row>
    <row r="71" spans="1:12" x14ac:dyDescent="0.2">
      <c r="B71" t="s">
        <v>124</v>
      </c>
      <c r="C71">
        <v>533</v>
      </c>
      <c r="D71">
        <v>279</v>
      </c>
      <c r="E71">
        <v>141</v>
      </c>
      <c r="F71">
        <v>17</v>
      </c>
      <c r="G71">
        <v>115</v>
      </c>
      <c r="H71">
        <v>49</v>
      </c>
      <c r="I71">
        <v>7</v>
      </c>
      <c r="J71">
        <v>18</v>
      </c>
      <c r="K71">
        <v>2</v>
      </c>
    </row>
    <row r="72" spans="1:12" x14ac:dyDescent="0.2">
      <c r="B72" t="s">
        <v>67</v>
      </c>
      <c r="C72">
        <v>175</v>
      </c>
      <c r="D72">
        <v>18</v>
      </c>
      <c r="E72">
        <v>15</v>
      </c>
      <c r="G72">
        <v>29</v>
      </c>
      <c r="H72">
        <v>1</v>
      </c>
      <c r="J72">
        <v>3</v>
      </c>
    </row>
    <row r="73" spans="1:12" x14ac:dyDescent="0.2">
      <c r="B73" t="s">
        <v>125</v>
      </c>
      <c r="C73">
        <v>175</v>
      </c>
      <c r="D73">
        <v>10</v>
      </c>
      <c r="E73">
        <v>2</v>
      </c>
      <c r="G73">
        <v>35</v>
      </c>
      <c r="H73">
        <v>1</v>
      </c>
    </row>
    <row r="74" spans="1:12" x14ac:dyDescent="0.2">
      <c r="B74" t="s">
        <v>70</v>
      </c>
      <c r="C74">
        <v>155</v>
      </c>
      <c r="D74">
        <v>16</v>
      </c>
      <c r="E74">
        <v>1</v>
      </c>
      <c r="G74">
        <v>45</v>
      </c>
      <c r="H74">
        <v>3</v>
      </c>
      <c r="L74">
        <v>1</v>
      </c>
    </row>
    <row r="75" spans="1:12" x14ac:dyDescent="0.2">
      <c r="B75" t="s">
        <v>68</v>
      </c>
      <c r="C75">
        <v>46</v>
      </c>
      <c r="D75">
        <v>21</v>
      </c>
      <c r="E75">
        <v>14</v>
      </c>
      <c r="G75">
        <v>41</v>
      </c>
      <c r="H75">
        <v>2</v>
      </c>
      <c r="I75">
        <v>1</v>
      </c>
      <c r="J75">
        <v>5</v>
      </c>
    </row>
    <row r="76" spans="1:12" x14ac:dyDescent="0.2">
      <c r="B76" t="s">
        <v>73</v>
      </c>
      <c r="C76">
        <v>229</v>
      </c>
      <c r="D76">
        <v>134</v>
      </c>
      <c r="E76">
        <v>37</v>
      </c>
      <c r="F76">
        <v>1</v>
      </c>
      <c r="G76">
        <v>152</v>
      </c>
      <c r="H76">
        <v>15</v>
      </c>
      <c r="J76">
        <v>2</v>
      </c>
      <c r="L76">
        <v>32</v>
      </c>
    </row>
    <row r="77" spans="1:12" x14ac:dyDescent="0.2">
      <c r="B77" t="s">
        <v>74</v>
      </c>
      <c r="C77" s="1">
        <v>132</v>
      </c>
      <c r="D77">
        <v>334</v>
      </c>
      <c r="E77">
        <v>85</v>
      </c>
      <c r="F77">
        <v>1</v>
      </c>
      <c r="G77" s="1">
        <v>55</v>
      </c>
      <c r="H77">
        <v>9</v>
      </c>
      <c r="I77">
        <v>4</v>
      </c>
      <c r="J77">
        <v>4</v>
      </c>
      <c r="L77">
        <v>4</v>
      </c>
    </row>
    <row r="78" spans="1:12" x14ac:dyDescent="0.2">
      <c r="B78" t="s">
        <v>71</v>
      </c>
      <c r="C78">
        <v>181</v>
      </c>
      <c r="D78">
        <v>230</v>
      </c>
      <c r="E78">
        <v>104</v>
      </c>
      <c r="G78">
        <v>31</v>
      </c>
      <c r="H78">
        <v>14</v>
      </c>
      <c r="J78">
        <v>4</v>
      </c>
    </row>
    <row r="79" spans="1:12" x14ac:dyDescent="0.2">
      <c r="B79" t="s">
        <v>72</v>
      </c>
      <c r="C79">
        <v>243</v>
      </c>
      <c r="D79">
        <v>490</v>
      </c>
      <c r="E79">
        <v>186</v>
      </c>
      <c r="G79">
        <v>77</v>
      </c>
      <c r="H79">
        <v>18</v>
      </c>
      <c r="J79">
        <v>56</v>
      </c>
      <c r="K79">
        <v>1</v>
      </c>
      <c r="L79">
        <v>4</v>
      </c>
    </row>
    <row r="80" spans="1:12" x14ac:dyDescent="0.2">
      <c r="B80" t="s">
        <v>66</v>
      </c>
      <c r="C80">
        <v>214</v>
      </c>
      <c r="D80">
        <v>56</v>
      </c>
      <c r="E80">
        <v>48</v>
      </c>
      <c r="F80">
        <v>6</v>
      </c>
      <c r="G80">
        <v>21</v>
      </c>
      <c r="H80">
        <v>6</v>
      </c>
      <c r="J80">
        <v>9</v>
      </c>
    </row>
    <row r="81" spans="1:12" x14ac:dyDescent="0.2">
      <c r="B81" t="s">
        <v>69</v>
      </c>
      <c r="C81" s="1">
        <v>34</v>
      </c>
      <c r="D81">
        <v>2</v>
      </c>
      <c r="E81">
        <v>2</v>
      </c>
      <c r="G81">
        <v>30</v>
      </c>
      <c r="H81">
        <v>5</v>
      </c>
    </row>
    <row r="83" spans="1:12" x14ac:dyDescent="0.2">
      <c r="B83" t="s">
        <v>138</v>
      </c>
      <c r="C83">
        <f>SUM(C71:C81)</f>
        <v>2117</v>
      </c>
      <c r="D83">
        <f t="shared" ref="D83:L83" si="3">SUM(D71:D81)</f>
        <v>1590</v>
      </c>
      <c r="E83">
        <f t="shared" si="3"/>
        <v>635</v>
      </c>
      <c r="F83">
        <f t="shared" si="3"/>
        <v>25</v>
      </c>
      <c r="G83">
        <f t="shared" si="3"/>
        <v>631</v>
      </c>
      <c r="H83">
        <f t="shared" si="3"/>
        <v>123</v>
      </c>
      <c r="I83">
        <f t="shared" si="3"/>
        <v>12</v>
      </c>
      <c r="J83">
        <f t="shared" si="3"/>
        <v>101</v>
      </c>
      <c r="K83">
        <f t="shared" si="3"/>
        <v>3</v>
      </c>
      <c r="L83">
        <f t="shared" si="3"/>
        <v>41</v>
      </c>
    </row>
    <row r="86" spans="1:12" x14ac:dyDescent="0.2">
      <c r="A86" t="s">
        <v>75</v>
      </c>
      <c r="B86" t="s">
        <v>109</v>
      </c>
      <c r="C86">
        <v>1930</v>
      </c>
      <c r="D86">
        <v>1251</v>
      </c>
      <c r="E86">
        <v>484</v>
      </c>
      <c r="F86">
        <v>5</v>
      </c>
      <c r="G86">
        <v>568</v>
      </c>
      <c r="H86">
        <v>65</v>
      </c>
      <c r="I86">
        <v>9</v>
      </c>
      <c r="J86">
        <v>519</v>
      </c>
      <c r="K86">
        <v>5</v>
      </c>
      <c r="L86">
        <v>103</v>
      </c>
    </row>
    <row r="87" spans="1:12" x14ac:dyDescent="0.2">
      <c r="B87" t="s">
        <v>79</v>
      </c>
      <c r="C87">
        <v>313</v>
      </c>
      <c r="D87">
        <v>419</v>
      </c>
      <c r="E87">
        <v>78</v>
      </c>
      <c r="G87">
        <v>63</v>
      </c>
      <c r="H87">
        <v>17</v>
      </c>
      <c r="I87">
        <v>2</v>
      </c>
      <c r="J87">
        <v>129</v>
      </c>
    </row>
    <row r="88" spans="1:12" x14ac:dyDescent="0.2">
      <c r="B88" t="s">
        <v>139</v>
      </c>
      <c r="C88">
        <v>241</v>
      </c>
      <c r="D88">
        <v>185</v>
      </c>
      <c r="E88">
        <v>28</v>
      </c>
      <c r="G88">
        <v>74</v>
      </c>
      <c r="H88">
        <v>5</v>
      </c>
      <c r="J88">
        <v>179</v>
      </c>
      <c r="K88">
        <v>2</v>
      </c>
      <c r="L88">
        <v>3</v>
      </c>
    </row>
    <row r="89" spans="1:12" x14ac:dyDescent="0.2">
      <c r="B89" t="s">
        <v>78</v>
      </c>
      <c r="C89">
        <v>160</v>
      </c>
      <c r="D89">
        <v>184</v>
      </c>
      <c r="E89">
        <v>75</v>
      </c>
      <c r="G89">
        <v>74</v>
      </c>
      <c r="H89">
        <v>9</v>
      </c>
      <c r="I89">
        <v>1</v>
      </c>
      <c r="J89">
        <v>17</v>
      </c>
      <c r="L89">
        <v>18</v>
      </c>
    </row>
    <row r="90" spans="1:12" x14ac:dyDescent="0.2">
      <c r="B90" t="s">
        <v>77</v>
      </c>
      <c r="C90">
        <v>71</v>
      </c>
      <c r="D90">
        <v>190</v>
      </c>
      <c r="E90">
        <v>129</v>
      </c>
      <c r="F90">
        <v>1</v>
      </c>
      <c r="G90">
        <v>28</v>
      </c>
      <c r="H90">
        <v>7</v>
      </c>
      <c r="I90">
        <v>4</v>
      </c>
      <c r="J90">
        <v>3</v>
      </c>
      <c r="L90">
        <v>1</v>
      </c>
    </row>
    <row r="91" spans="1:12" x14ac:dyDescent="0.2">
      <c r="B91" t="s">
        <v>84</v>
      </c>
      <c r="C91">
        <v>108</v>
      </c>
      <c r="D91">
        <v>52</v>
      </c>
      <c r="E91">
        <v>40</v>
      </c>
      <c r="G91">
        <v>99</v>
      </c>
      <c r="H91">
        <v>7</v>
      </c>
      <c r="I91">
        <v>1</v>
      </c>
      <c r="J91">
        <v>18</v>
      </c>
      <c r="K91">
        <v>1</v>
      </c>
      <c r="L91">
        <v>56</v>
      </c>
    </row>
    <row r="92" spans="1:12" x14ac:dyDescent="0.2">
      <c r="B92" t="s">
        <v>83</v>
      </c>
      <c r="C92">
        <v>110</v>
      </c>
      <c r="D92">
        <v>93</v>
      </c>
      <c r="E92">
        <v>55</v>
      </c>
      <c r="F92">
        <v>3</v>
      </c>
      <c r="G92">
        <v>80</v>
      </c>
      <c r="H92">
        <v>5</v>
      </c>
      <c r="J92">
        <v>32</v>
      </c>
      <c r="K92">
        <v>1</v>
      </c>
      <c r="L92">
        <v>5</v>
      </c>
    </row>
    <row r="93" spans="1:12" x14ac:dyDescent="0.2">
      <c r="B93" t="s">
        <v>80</v>
      </c>
      <c r="C93">
        <v>323</v>
      </c>
      <c r="D93">
        <v>39</v>
      </c>
      <c r="E93">
        <v>29</v>
      </c>
      <c r="G93">
        <v>96</v>
      </c>
      <c r="H93">
        <v>11</v>
      </c>
      <c r="I93">
        <v>1</v>
      </c>
      <c r="J93">
        <v>93</v>
      </c>
      <c r="L93">
        <v>16</v>
      </c>
    </row>
    <row r="94" spans="1:12" x14ac:dyDescent="0.2">
      <c r="B94" t="s">
        <v>81</v>
      </c>
      <c r="C94">
        <v>257</v>
      </c>
      <c r="D94">
        <v>20</v>
      </c>
      <c r="E94">
        <v>17</v>
      </c>
      <c r="G94">
        <v>24</v>
      </c>
      <c r="H94">
        <v>3</v>
      </c>
      <c r="J94">
        <v>19</v>
      </c>
      <c r="K94">
        <v>1</v>
      </c>
      <c r="L94">
        <v>1</v>
      </c>
    </row>
    <row r="95" spans="1:12" x14ac:dyDescent="0.2">
      <c r="B95" t="s">
        <v>82</v>
      </c>
      <c r="C95">
        <v>112</v>
      </c>
      <c r="D95">
        <v>35</v>
      </c>
      <c r="E95">
        <v>11</v>
      </c>
      <c r="G95">
        <v>19</v>
      </c>
      <c r="H95">
        <v>1</v>
      </c>
      <c r="J95">
        <v>28</v>
      </c>
      <c r="L95">
        <v>3</v>
      </c>
    </row>
    <row r="96" spans="1:12" x14ac:dyDescent="0.2">
      <c r="B96" t="s">
        <v>85</v>
      </c>
      <c r="C96">
        <v>235</v>
      </c>
      <c r="D96">
        <v>34</v>
      </c>
      <c r="E96">
        <v>22</v>
      </c>
      <c r="F96">
        <v>1</v>
      </c>
      <c r="G96">
        <v>11</v>
      </c>
      <c r="J96">
        <v>1</v>
      </c>
    </row>
    <row r="98" spans="1:12" x14ac:dyDescent="0.2">
      <c r="B98" t="s">
        <v>28</v>
      </c>
      <c r="C98">
        <f>SUM(C87:C96)</f>
        <v>1930</v>
      </c>
      <c r="D98">
        <f t="shared" ref="D98:L98" si="4">SUM(D87:D96)</f>
        <v>1251</v>
      </c>
      <c r="E98">
        <f t="shared" si="4"/>
        <v>484</v>
      </c>
      <c r="F98">
        <f t="shared" si="4"/>
        <v>5</v>
      </c>
      <c r="G98">
        <f t="shared" si="4"/>
        <v>568</v>
      </c>
      <c r="H98">
        <f t="shared" si="4"/>
        <v>65</v>
      </c>
      <c r="I98">
        <f t="shared" si="4"/>
        <v>9</v>
      </c>
      <c r="J98">
        <f t="shared" si="4"/>
        <v>519</v>
      </c>
      <c r="K98">
        <f t="shared" si="4"/>
        <v>5</v>
      </c>
      <c r="L98">
        <f t="shared" si="4"/>
        <v>103</v>
      </c>
    </row>
    <row r="101" spans="1:12" x14ac:dyDescent="0.2">
      <c r="A101" t="s">
        <v>87</v>
      </c>
      <c r="B101" t="s">
        <v>109</v>
      </c>
      <c r="C101">
        <v>2765</v>
      </c>
      <c r="D101">
        <v>3250</v>
      </c>
      <c r="E101">
        <v>1116</v>
      </c>
      <c r="F101">
        <v>41</v>
      </c>
      <c r="G101">
        <v>585</v>
      </c>
      <c r="H101">
        <v>88</v>
      </c>
      <c r="I101">
        <v>17</v>
      </c>
      <c r="J101">
        <v>724</v>
      </c>
      <c r="K101">
        <v>12</v>
      </c>
      <c r="L101">
        <v>20</v>
      </c>
    </row>
    <row r="102" spans="1:12" x14ac:dyDescent="0.2">
      <c r="B102" t="s">
        <v>88</v>
      </c>
      <c r="C102">
        <v>302</v>
      </c>
      <c r="D102">
        <v>696</v>
      </c>
      <c r="E102">
        <v>217</v>
      </c>
      <c r="F102">
        <v>22</v>
      </c>
      <c r="G102">
        <v>92</v>
      </c>
      <c r="H102">
        <v>13</v>
      </c>
      <c r="I102">
        <v>8</v>
      </c>
      <c r="J102">
        <v>82</v>
      </c>
      <c r="K102">
        <v>8</v>
      </c>
    </row>
    <row r="103" spans="1:12" x14ac:dyDescent="0.2">
      <c r="B103" t="s">
        <v>89</v>
      </c>
      <c r="C103">
        <v>130</v>
      </c>
      <c r="D103">
        <v>336</v>
      </c>
      <c r="E103">
        <v>202</v>
      </c>
      <c r="F103">
        <v>3</v>
      </c>
      <c r="G103">
        <v>60</v>
      </c>
      <c r="H103">
        <v>10</v>
      </c>
      <c r="J103">
        <v>108</v>
      </c>
      <c r="K103">
        <v>1</v>
      </c>
      <c r="L103">
        <v>2</v>
      </c>
    </row>
    <row r="104" spans="1:12" x14ac:dyDescent="0.2">
      <c r="B104" t="s">
        <v>140</v>
      </c>
      <c r="C104">
        <v>268</v>
      </c>
      <c r="D104">
        <v>249</v>
      </c>
      <c r="E104">
        <v>74</v>
      </c>
      <c r="G104">
        <v>122</v>
      </c>
      <c r="H104">
        <v>5</v>
      </c>
      <c r="J104">
        <v>87</v>
      </c>
      <c r="L104">
        <v>4</v>
      </c>
    </row>
    <row r="105" spans="1:12" x14ac:dyDescent="0.2">
      <c r="B105" t="s">
        <v>90</v>
      </c>
      <c r="C105">
        <v>200</v>
      </c>
      <c r="D105">
        <v>466</v>
      </c>
      <c r="E105">
        <v>43</v>
      </c>
      <c r="G105">
        <v>22</v>
      </c>
      <c r="H105">
        <v>6</v>
      </c>
      <c r="I105">
        <v>1</v>
      </c>
      <c r="J105">
        <v>28</v>
      </c>
    </row>
    <row r="106" spans="1:12" x14ac:dyDescent="0.2">
      <c r="B106" t="s">
        <v>91</v>
      </c>
      <c r="C106">
        <v>378</v>
      </c>
      <c r="D106">
        <v>561</v>
      </c>
      <c r="E106">
        <v>198</v>
      </c>
      <c r="F106">
        <v>8</v>
      </c>
      <c r="G106">
        <v>57</v>
      </c>
      <c r="H106">
        <v>22</v>
      </c>
      <c r="J106">
        <v>118</v>
      </c>
      <c r="K106">
        <v>1</v>
      </c>
      <c r="L106">
        <v>6</v>
      </c>
    </row>
    <row r="107" spans="1:12" x14ac:dyDescent="0.2">
      <c r="B107" t="s">
        <v>128</v>
      </c>
      <c r="C107">
        <v>159</v>
      </c>
      <c r="D107">
        <v>76</v>
      </c>
      <c r="E107">
        <v>46</v>
      </c>
      <c r="F107">
        <v>1</v>
      </c>
      <c r="G107">
        <v>8</v>
      </c>
      <c r="H107">
        <v>2</v>
      </c>
      <c r="J107">
        <v>19</v>
      </c>
    </row>
    <row r="108" spans="1:12" x14ac:dyDescent="0.2">
      <c r="B108" t="s">
        <v>96</v>
      </c>
      <c r="C108">
        <v>296</v>
      </c>
      <c r="D108">
        <v>563</v>
      </c>
      <c r="E108">
        <v>235</v>
      </c>
      <c r="F108">
        <v>6</v>
      </c>
      <c r="G108">
        <v>110</v>
      </c>
      <c r="H108">
        <v>15</v>
      </c>
      <c r="I108">
        <v>5</v>
      </c>
      <c r="J108">
        <v>94</v>
      </c>
      <c r="K108">
        <v>2</v>
      </c>
      <c r="L108">
        <v>4</v>
      </c>
    </row>
    <row r="109" spans="1:12" x14ac:dyDescent="0.2">
      <c r="B109" t="s">
        <v>94</v>
      </c>
      <c r="C109">
        <v>491</v>
      </c>
      <c r="D109">
        <v>213</v>
      </c>
      <c r="E109">
        <v>61</v>
      </c>
      <c r="F109">
        <v>1</v>
      </c>
      <c r="G109">
        <v>79</v>
      </c>
      <c r="H109">
        <v>9</v>
      </c>
      <c r="I109">
        <v>2</v>
      </c>
      <c r="J109">
        <v>131</v>
      </c>
      <c r="L109">
        <v>4</v>
      </c>
    </row>
    <row r="110" spans="1:12" x14ac:dyDescent="0.2">
      <c r="B110" t="s">
        <v>93</v>
      </c>
      <c r="C110">
        <v>541</v>
      </c>
      <c r="D110">
        <v>90</v>
      </c>
      <c r="E110">
        <v>40</v>
      </c>
      <c r="G110">
        <v>35</v>
      </c>
      <c r="H110">
        <v>6</v>
      </c>
      <c r="I110">
        <v>1</v>
      </c>
      <c r="J110">
        <v>57</v>
      </c>
    </row>
    <row r="112" spans="1:12" x14ac:dyDescent="0.2">
      <c r="B112" t="s">
        <v>28</v>
      </c>
      <c r="C112">
        <f>SUM(C102:C110)</f>
        <v>2765</v>
      </c>
      <c r="D112">
        <f t="shared" ref="D112:L112" si="5">SUM(D102:D110)</f>
        <v>3250</v>
      </c>
      <c r="E112">
        <f t="shared" si="5"/>
        <v>1116</v>
      </c>
      <c r="F112">
        <f t="shared" si="5"/>
        <v>41</v>
      </c>
      <c r="G112">
        <f t="shared" si="5"/>
        <v>585</v>
      </c>
      <c r="H112">
        <f t="shared" si="5"/>
        <v>88</v>
      </c>
      <c r="I112">
        <f t="shared" si="5"/>
        <v>17</v>
      </c>
      <c r="J112">
        <f t="shared" si="5"/>
        <v>724</v>
      </c>
      <c r="K112">
        <f t="shared" si="5"/>
        <v>12</v>
      </c>
      <c r="L112">
        <f t="shared" si="5"/>
        <v>20</v>
      </c>
    </row>
    <row r="115" spans="1:12" x14ac:dyDescent="0.2">
      <c r="A115" t="s">
        <v>98</v>
      </c>
      <c r="B115" t="s">
        <v>109</v>
      </c>
      <c r="C115">
        <v>381</v>
      </c>
      <c r="D115">
        <v>131</v>
      </c>
      <c r="E115">
        <v>24</v>
      </c>
      <c r="F115">
        <v>2</v>
      </c>
      <c r="G115">
        <v>162</v>
      </c>
      <c r="H115">
        <v>9</v>
      </c>
      <c r="J115">
        <v>2</v>
      </c>
      <c r="L115">
        <v>2</v>
      </c>
    </row>
    <row r="116" spans="1:12" x14ac:dyDescent="0.2">
      <c r="B116" t="s">
        <v>101</v>
      </c>
      <c r="C116">
        <v>59</v>
      </c>
      <c r="E116">
        <v>7</v>
      </c>
      <c r="G116">
        <v>7</v>
      </c>
      <c r="H116">
        <v>3</v>
      </c>
      <c r="L116">
        <v>1</v>
      </c>
    </row>
    <row r="117" spans="1:12" x14ac:dyDescent="0.2">
      <c r="B117" t="s">
        <v>102</v>
      </c>
      <c r="C117">
        <v>35</v>
      </c>
      <c r="G117">
        <v>22</v>
      </c>
    </row>
    <row r="118" spans="1:12" x14ac:dyDescent="0.2">
      <c r="B118" t="s">
        <v>97</v>
      </c>
      <c r="C118">
        <v>149</v>
      </c>
      <c r="D118">
        <v>73</v>
      </c>
      <c r="E118">
        <v>4</v>
      </c>
      <c r="G118">
        <v>101</v>
      </c>
      <c r="H118">
        <v>1</v>
      </c>
    </row>
    <row r="119" spans="1:12" x14ac:dyDescent="0.2">
      <c r="B119" t="s">
        <v>141</v>
      </c>
      <c r="C119">
        <v>138</v>
      </c>
      <c r="D119">
        <v>58</v>
      </c>
      <c r="E119">
        <v>13</v>
      </c>
      <c r="F119">
        <v>2</v>
      </c>
      <c r="G119">
        <v>32</v>
      </c>
      <c r="H119">
        <v>5</v>
      </c>
      <c r="J119">
        <v>2</v>
      </c>
      <c r="L119">
        <v>1</v>
      </c>
    </row>
    <row r="121" spans="1:12" x14ac:dyDescent="0.2">
      <c r="B121" t="s">
        <v>28</v>
      </c>
      <c r="C121">
        <f>SUM(C116:C119)</f>
        <v>381</v>
      </c>
      <c r="D121">
        <f t="shared" ref="D121:L121" si="6">SUM(D116:D119)</f>
        <v>131</v>
      </c>
      <c r="E121">
        <f t="shared" si="6"/>
        <v>24</v>
      </c>
      <c r="F121">
        <f t="shared" si="6"/>
        <v>2</v>
      </c>
      <c r="G121">
        <f t="shared" si="6"/>
        <v>162</v>
      </c>
      <c r="H121">
        <f t="shared" si="6"/>
        <v>9</v>
      </c>
      <c r="I121">
        <f t="shared" si="6"/>
        <v>0</v>
      </c>
      <c r="J121">
        <f t="shared" si="6"/>
        <v>2</v>
      </c>
      <c r="K121">
        <f t="shared" si="6"/>
        <v>0</v>
      </c>
      <c r="L121">
        <f t="shared" si="6"/>
        <v>2</v>
      </c>
    </row>
    <row r="123" spans="1:12" x14ac:dyDescent="0.2">
      <c r="A123" t="s">
        <v>103</v>
      </c>
      <c r="B123" t="s">
        <v>142</v>
      </c>
      <c r="C123">
        <v>2181</v>
      </c>
      <c r="D123">
        <v>999</v>
      </c>
      <c r="E123">
        <v>426</v>
      </c>
      <c r="F123">
        <v>262</v>
      </c>
      <c r="G123">
        <v>1421</v>
      </c>
      <c r="H123">
        <v>358</v>
      </c>
      <c r="I123">
        <v>45</v>
      </c>
      <c r="J123">
        <v>286</v>
      </c>
      <c r="K123">
        <v>10</v>
      </c>
      <c r="L123">
        <v>1</v>
      </c>
    </row>
    <row r="126" spans="1:12" x14ac:dyDescent="0.2">
      <c r="A126" t="s">
        <v>210</v>
      </c>
    </row>
  </sheetData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07.12.1924</vt:lpstr>
      <vt:lpstr>RP 1WG 29.03.1925</vt:lpstr>
      <vt:lpstr>RP 2WG 26.04.1925</vt:lpstr>
      <vt:lpstr>20.05.1928</vt:lpstr>
      <vt:lpstr>14.09.1930</vt:lpstr>
      <vt:lpstr>RP 1WG 13.03.1932</vt:lpstr>
      <vt:lpstr>RP 2WG 10.04.1932</vt:lpstr>
      <vt:lpstr>31.07.1932</vt:lpstr>
      <vt:lpstr>06.11.1932</vt:lpstr>
      <vt:lpstr>05.03.1933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2023-11-20T16:01:36Z</cp:lastPrinted>
  <dcterms:created xsi:type="dcterms:W3CDTF">2022-10-05T19:21:28Z</dcterms:created>
  <dcterms:modified xsi:type="dcterms:W3CDTF">2023-11-20T16:04:42Z</dcterms:modified>
</cp:coreProperties>
</file>